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defaultThemeVersion="124226"/>
  <xr:revisionPtr revIDLastSave="0" documentId="13_ncr:1_{5ECC8B24-F104-45E2-85AF-F83600FF6519}" xr6:coauthVersionLast="45" xr6:coauthVersionMax="45" xr10:uidLastSave="{00000000-0000-0000-0000-000000000000}"/>
  <bookViews>
    <workbookView xWindow="0" yWindow="600" windowWidth="24000" windowHeight="12900" tabRatio="804" xr2:uid="{00000000-000D-0000-FFFF-FFFF00000000}"/>
  </bookViews>
  <sheets>
    <sheet name="ضریب پرداخت عملیات خاکی" sheetId="47" r:id="rId1"/>
    <sheet name="ورودی عملیات خاکی" sheetId="46" r:id="rId2"/>
    <sheet name="پردازش" sheetId="54" state="hidden" r:id="rId3"/>
    <sheet name="Pu-ضخامت" sheetId="36" state="hidden" r:id="rId4"/>
    <sheet name="Pl-ضخامت" sheetId="37" state="hidden" r:id="rId5"/>
    <sheet name="Category lll- ضخامت" sheetId="40" state="hidden" r:id="rId6"/>
  </sheets>
  <definedNames>
    <definedName name="_xlnm.Print_Area" localSheetId="0">'ضریب پرداخت عملیات خاکی'!$A$1:$H$14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54" l="1"/>
  <c r="G8" i="54"/>
  <c r="G5" i="54"/>
  <c r="G9" i="54" s="1"/>
  <c r="G11" i="54" l="1"/>
  <c r="H13" i="54" s="1"/>
  <c r="G9" i="47" s="1"/>
  <c r="C6" i="54"/>
  <c r="W5" i="40" s="1"/>
  <c r="C5" i="54"/>
  <c r="C4" i="54"/>
  <c r="D8" i="47" l="1"/>
  <c r="C8" i="47"/>
  <c r="C7" i="54"/>
  <c r="C3" i="54"/>
  <c r="C2" i="54"/>
  <c r="E9" i="47" l="1"/>
  <c r="E8" i="47"/>
  <c r="C8" i="54"/>
  <c r="D9" i="47"/>
  <c r="S3" i="37" l="1"/>
  <c r="S2" i="37"/>
  <c r="S3" i="36"/>
  <c r="S2" i="36"/>
  <c r="V2" i="37" l="1"/>
  <c r="S4" i="37"/>
  <c r="V5" i="37" l="1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0" i="54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9" i="54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H9" i="47" l="1"/>
  <c r="S6" i="36"/>
  <c r="C11" i="54" s="1"/>
  <c r="W4" i="40" l="1"/>
  <c r="AF15" i="40" s="1"/>
  <c r="AA6" i="40" l="1"/>
  <c r="AB33" i="40"/>
  <c r="Z41" i="40"/>
  <c r="AH26" i="40"/>
  <c r="AB25" i="40"/>
  <c r="AD16" i="40"/>
  <c r="AE36" i="40"/>
  <c r="X47" i="40"/>
  <c r="Y45" i="40"/>
  <c r="AH19" i="40"/>
  <c r="AF47" i="40"/>
  <c r="AE22" i="40"/>
  <c r="Z20" i="40"/>
  <c r="AK28" i="40"/>
  <c r="AB47" i="40"/>
  <c r="AB8" i="40"/>
  <c r="AB39" i="40"/>
  <c r="AF19" i="40"/>
  <c r="AK39" i="40"/>
  <c r="AK37" i="40"/>
  <c r="Y40" i="40"/>
  <c r="AG24" i="40"/>
  <c r="AF23" i="40"/>
  <c r="AG21" i="40"/>
  <c r="AG46" i="40"/>
  <c r="AL28" i="40"/>
  <c r="Z46" i="40"/>
  <c r="AI20" i="40"/>
  <c r="AC38" i="40"/>
  <c r="X45" i="40"/>
  <c r="AL26" i="40"/>
  <c r="X15" i="40"/>
  <c r="AC28" i="40"/>
  <c r="AB31" i="40"/>
  <c r="AI19" i="40"/>
  <c r="AK33" i="40"/>
  <c r="Y8" i="40"/>
  <c r="AG28" i="40"/>
  <c r="Z30" i="40"/>
  <c r="AH18" i="40"/>
  <c r="AA11" i="40"/>
  <c r="AF26" i="40"/>
  <c r="AJ23" i="40"/>
  <c r="AI38" i="40"/>
  <c r="Y44" i="40"/>
  <c r="AA24" i="40"/>
  <c r="AH45" i="40"/>
  <c r="AK45" i="40"/>
  <c r="AE33" i="40"/>
  <c r="AK22" i="40"/>
  <c r="AC7" i="40"/>
  <c r="AA44" i="40"/>
  <c r="AG17" i="40"/>
  <c r="Y18" i="40"/>
  <c r="AE19" i="40"/>
  <c r="AD39" i="40"/>
  <c r="AI43" i="40"/>
  <c r="AL32" i="40"/>
  <c r="AA40" i="40"/>
  <c r="AA32" i="40"/>
  <c r="X44" i="40"/>
  <c r="AE46" i="40"/>
  <c r="AF21" i="40"/>
  <c r="AJ12" i="40"/>
  <c r="AG26" i="40"/>
  <c r="X39" i="40"/>
  <c r="AG36" i="40"/>
  <c r="AG47" i="40"/>
  <c r="Y31" i="40"/>
  <c r="AA31" i="40"/>
  <c r="AF27" i="40"/>
  <c r="AB9" i="40"/>
  <c r="AB17" i="40"/>
  <c r="AI31" i="40"/>
  <c r="AG34" i="40"/>
  <c r="X6" i="40"/>
  <c r="AI8" i="40"/>
  <c r="AB20" i="40"/>
  <c r="Z39" i="40"/>
  <c r="Y13" i="40"/>
  <c r="Z14" i="40"/>
  <c r="AG20" i="40"/>
  <c r="AG11" i="40"/>
  <c r="AD36" i="40"/>
  <c r="Y35" i="40"/>
  <c r="AA28" i="40"/>
  <c r="AE45" i="40"/>
  <c r="AC37" i="40"/>
  <c r="X28" i="40"/>
  <c r="AA16" i="40"/>
  <c r="AI23" i="40"/>
  <c r="AE30" i="40"/>
  <c r="AA23" i="40"/>
  <c r="AA30" i="40"/>
  <c r="X11" i="40"/>
  <c r="AH28" i="40"/>
  <c r="AC36" i="40"/>
  <c r="AK11" i="40"/>
  <c r="AL12" i="40"/>
  <c r="AH23" i="40"/>
  <c r="AH15" i="40"/>
  <c r="AE37" i="40"/>
  <c r="Z36" i="40"/>
  <c r="AB29" i="40"/>
  <c r="AK46" i="40"/>
  <c r="Z23" i="40"/>
  <c r="X22" i="40"/>
  <c r="Z34" i="40"/>
  <c r="AG30" i="40"/>
  <c r="Y38" i="40"/>
  <c r="AJ20" i="40"/>
  <c r="AC44" i="40"/>
  <c r="AD42" i="40"/>
  <c r="X17" i="40"/>
  <c r="AB16" i="40"/>
  <c r="AA25" i="40"/>
  <c r="AE8" i="40"/>
  <c r="Z9" i="40"/>
  <c r="AC25" i="40"/>
  <c r="Z13" i="40"/>
  <c r="Z47" i="40"/>
  <c r="Z25" i="40"/>
  <c r="AJ24" i="40"/>
  <c r="AL46" i="40"/>
  <c r="AD22" i="40"/>
  <c r="AG8" i="40"/>
  <c r="AH43" i="40"/>
  <c r="AK35" i="40"/>
  <c r="Y29" i="40"/>
  <c r="AK10" i="40"/>
  <c r="AI44" i="40"/>
  <c r="AL13" i="40"/>
  <c r="AF12" i="40"/>
  <c r="AJ46" i="40"/>
  <c r="AJ36" i="40"/>
  <c r="AG19" i="40"/>
  <c r="Z6" i="40"/>
  <c r="AF42" i="40"/>
  <c r="AF44" i="40"/>
  <c r="AK12" i="40"/>
  <c r="AI47" i="40"/>
  <c r="AD20" i="40"/>
  <c r="Y22" i="40"/>
  <c r="AD31" i="40"/>
  <c r="AJ45" i="40"/>
  <c r="AB13" i="40"/>
  <c r="AA26" i="40"/>
  <c r="AD47" i="40"/>
  <c r="AH10" i="40"/>
  <c r="Z8" i="40"/>
  <c r="AB30" i="40"/>
  <c r="AA18" i="40"/>
  <c r="AJ25" i="40"/>
  <c r="AL19" i="40"/>
  <c r="AA21" i="40"/>
  <c r="AL29" i="40"/>
  <c r="AG6" i="40"/>
  <c r="Y9" i="40"/>
  <c r="Y36" i="40"/>
  <c r="AI18" i="40"/>
  <c r="AH40" i="40"/>
  <c r="AC39" i="40"/>
  <c r="AE32" i="40"/>
  <c r="AJ32" i="40"/>
  <c r="AB12" i="40"/>
  <c r="AC27" i="40"/>
  <c r="AC11" i="40"/>
  <c r="AK42" i="40"/>
  <c r="AG22" i="40"/>
  <c r="AD19" i="40"/>
  <c r="AB43" i="40"/>
  <c r="AB28" i="40"/>
  <c r="AA29" i="40"/>
  <c r="AJ27" i="40"/>
  <c r="AE44" i="40"/>
  <c r="AD7" i="40"/>
  <c r="AE42" i="40"/>
  <c r="AA22" i="40"/>
  <c r="AI41" i="40"/>
  <c r="AD40" i="40"/>
  <c r="AF33" i="40"/>
  <c r="X13" i="40"/>
  <c r="Y41" i="40"/>
  <c r="AF39" i="40"/>
  <c r="AL22" i="40"/>
  <c r="AH22" i="40"/>
  <c r="Y25" i="40"/>
  <c r="AK17" i="40"/>
  <c r="AE29" i="40"/>
  <c r="AH46" i="40"/>
  <c r="AB21" i="40"/>
  <c r="AK26" i="40"/>
  <c r="AI42" i="40"/>
  <c r="AL30" i="40"/>
  <c r="Z17" i="40"/>
  <c r="AH24" i="40"/>
  <c r="AG7" i="40"/>
  <c r="AL35" i="40"/>
  <c r="AB18" i="40"/>
  <c r="AG27" i="40"/>
  <c r="AB24" i="40"/>
  <c r="AD45" i="40"/>
  <c r="AK14" i="40"/>
  <c r="AE47" i="40"/>
  <c r="X36" i="40"/>
  <c r="AD37" i="40"/>
  <c r="X30" i="40"/>
  <c r="AD26" i="40"/>
  <c r="Y39" i="40"/>
  <c r="AH13" i="40"/>
  <c r="X33" i="40"/>
  <c r="Z31" i="40"/>
  <c r="AF45" i="40"/>
  <c r="Y24" i="40"/>
  <c r="AC9" i="40"/>
  <c r="Y10" i="40"/>
  <c r="Y47" i="40"/>
  <c r="AL31" i="40"/>
  <c r="AJ42" i="40"/>
  <c r="Z37" i="40"/>
  <c r="X20" i="40"/>
  <c r="AD28" i="40"/>
  <c r="AL39" i="40"/>
  <c r="AL42" i="40"/>
  <c r="Z35" i="40"/>
  <c r="AC26" i="40"/>
  <c r="AH16" i="40"/>
  <c r="AJ38" i="40"/>
  <c r="AI21" i="40"/>
  <c r="AK20" i="40"/>
  <c r="Y17" i="40"/>
  <c r="AL24" i="40"/>
  <c r="Z22" i="40"/>
  <c r="Y46" i="40"/>
  <c r="AB41" i="40"/>
  <c r="AI40" i="40"/>
  <c r="AH8" i="40"/>
  <c r="AL44" i="40"/>
  <c r="AG43" i="40"/>
  <c r="AI36" i="40"/>
  <c r="AC41" i="40"/>
  <c r="Y20" i="40"/>
  <c r="Y23" i="40"/>
  <c r="AJ41" i="40"/>
  <c r="AI32" i="40"/>
  <c r="Z29" i="40"/>
  <c r="AI15" i="40"/>
  <c r="AH32" i="40"/>
  <c r="Y21" i="40"/>
  <c r="AB22" i="40"/>
  <c r="AF20" i="40"/>
  <c r="AA43" i="40"/>
  <c r="AD38" i="40"/>
  <c r="Y14" i="40"/>
  <c r="AL10" i="40"/>
  <c r="X46" i="40"/>
  <c r="AH44" i="40"/>
  <c r="AJ37" i="40"/>
  <c r="AE26" i="40"/>
  <c r="Z15" i="40"/>
  <c r="AA46" i="40"/>
  <c r="AI16" i="40"/>
  <c r="AA17" i="40"/>
  <c r="AG14" i="40"/>
  <c r="AF14" i="40"/>
  <c r="AI33" i="40"/>
  <c r="AD32" i="40"/>
  <c r="AF25" i="40"/>
  <c r="AK15" i="40"/>
  <c r="AE38" i="40"/>
  <c r="Z21" i="40"/>
  <c r="X29" i="40"/>
  <c r="AA42" i="40"/>
  <c r="AK29" i="40"/>
  <c r="AD27" i="40"/>
  <c r="AF10" i="40"/>
  <c r="AE21" i="40"/>
  <c r="AE31" i="40"/>
  <c r="AJ34" i="40"/>
  <c r="AC22" i="40"/>
  <c r="AC16" i="40"/>
  <c r="AF34" i="40"/>
  <c r="AD17" i="40"/>
  <c r="AH38" i="40"/>
  <c r="AD14" i="40"/>
  <c r="AA39" i="40"/>
  <c r="AE28" i="40"/>
  <c r="AK21" i="40"/>
  <c r="X26" i="40"/>
  <c r="AD12" i="40"/>
  <c r="AL45" i="40"/>
  <c r="AL15" i="40"/>
  <c r="AK30" i="40"/>
  <c r="AE24" i="40"/>
  <c r="AF40" i="40"/>
  <c r="AJ21" i="40"/>
  <c r="AH42" i="40"/>
  <c r="AF37" i="40"/>
  <c r="X32" i="40"/>
  <c r="AL33" i="40"/>
  <c r="AC6" i="40"/>
  <c r="AA15" i="40"/>
  <c r="Y11" i="40"/>
  <c r="AJ15" i="40"/>
  <c r="AC47" i="40"/>
  <c r="Z24" i="40"/>
  <c r="AD34" i="40"/>
  <c r="X35" i="40"/>
  <c r="AF28" i="40"/>
  <c r="AJ16" i="40"/>
  <c r="AI27" i="40"/>
  <c r="AF31" i="40"/>
  <c r="AC19" i="40"/>
  <c r="AK16" i="40"/>
  <c r="AB32" i="40"/>
  <c r="AK47" i="40"/>
  <c r="X41" i="40"/>
  <c r="AC31" i="40"/>
  <c r="AD35" i="40"/>
  <c r="AG40" i="40"/>
  <c r="AG25" i="40"/>
  <c r="AC24" i="40"/>
  <c r="AC18" i="40"/>
  <c r="AE39" i="40"/>
  <c r="AA41" i="40"/>
  <c r="AK40" i="40"/>
  <c r="AE27" i="40"/>
  <c r="AG15" i="40"/>
  <c r="AJ19" i="40"/>
  <c r="AD29" i="40"/>
  <c r="X27" i="40"/>
  <c r="AJ18" i="40"/>
  <c r="AC33" i="40"/>
  <c r="AB7" i="40"/>
  <c r="Y42" i="40"/>
  <c r="Y12" i="40"/>
  <c r="AE25" i="40"/>
  <c r="AB35" i="40"/>
  <c r="AB11" i="40"/>
  <c r="AC12" i="40"/>
  <c r="AD25" i="40"/>
  <c r="AA7" i="40"/>
  <c r="X38" i="40"/>
  <c r="AH36" i="40"/>
  <c r="AJ29" i="40"/>
  <c r="AF6" i="40"/>
  <c r="AD43" i="40"/>
  <c r="AL14" i="40"/>
  <c r="AL20" i="40"/>
  <c r="AL37" i="40"/>
  <c r="AE20" i="40"/>
  <c r="AC20" i="40"/>
  <c r="AG33" i="40"/>
  <c r="AH25" i="40"/>
  <c r="Y15" i="40"/>
  <c r="AC43" i="40"/>
  <c r="AI28" i="40"/>
  <c r="AF16" i="40"/>
  <c r="Y43" i="40"/>
  <c r="AL38" i="40"/>
  <c r="AA37" i="40"/>
  <c r="Z16" i="40"/>
  <c r="AI37" i="40"/>
  <c r="AG32" i="40"/>
  <c r="Z42" i="40"/>
  <c r="AH41" i="40"/>
  <c r="AC42" i="40"/>
  <c r="AC35" i="40"/>
  <c r="AA36" i="40"/>
  <c r="AK32" i="40"/>
  <c r="AJ44" i="40"/>
  <c r="AA8" i="40"/>
  <c r="AA13" i="40"/>
  <c r="AF9" i="40"/>
  <c r="AC45" i="40"/>
  <c r="AI11" i="40"/>
  <c r="AK44" i="40"/>
  <c r="AG18" i="40"/>
  <c r="AD24" i="40"/>
  <c r="AB27" i="40"/>
  <c r="AI46" i="40"/>
  <c r="AJ13" i="40"/>
  <c r="X31" i="40"/>
  <c r="AC14" i="40"/>
  <c r="AD11" i="40"/>
  <c r="AK27" i="40"/>
  <c r="AL11" i="40"/>
  <c r="AB44" i="40"/>
  <c r="AE23" i="40"/>
  <c r="AE17" i="40"/>
  <c r="Y28" i="40"/>
  <c r="AF36" i="40"/>
  <c r="Z11" i="40"/>
  <c r="AB45" i="40"/>
  <c r="AG35" i="40"/>
  <c r="AB6" i="40"/>
  <c r="AJ47" i="40"/>
  <c r="AL17" i="40"/>
  <c r="AD18" i="40"/>
  <c r="AJ10" i="40"/>
  <c r="AF35" i="40"/>
  <c r="Y37" i="40"/>
  <c r="AC13" i="40"/>
  <c r="AJ26" i="40"/>
  <c r="AI10" i="40"/>
  <c r="AD41" i="40"/>
  <c r="AH21" i="40"/>
  <c r="AB23" i="40"/>
  <c r="AC32" i="40"/>
  <c r="AG37" i="40"/>
  <c r="AA12" i="40"/>
  <c r="AC46" i="40"/>
  <c r="AF32" i="40"/>
  <c r="Z28" i="40"/>
  <c r="AI26" i="40"/>
  <c r="X43" i="40"/>
  <c r="AE6" i="40"/>
  <c r="AD46" i="40"/>
  <c r="X24" i="40"/>
  <c r="AB42" i="40"/>
  <c r="AL40" i="40"/>
  <c r="AA38" i="40"/>
  <c r="AK23" i="40"/>
  <c r="Z33" i="40"/>
  <c r="AA9" i="40"/>
  <c r="AE11" i="40"/>
  <c r="AL41" i="40"/>
  <c r="AB14" i="40"/>
  <c r="AC15" i="40"/>
  <c r="AE18" i="40"/>
  <c r="Y33" i="40"/>
  <c r="AE9" i="40"/>
  <c r="AL34" i="40"/>
  <c r="AH35" i="40"/>
  <c r="AD30" i="40"/>
  <c r="AD23" i="40"/>
  <c r="AK34" i="40"/>
  <c r="AI45" i="40"/>
  <c r="AF29" i="40"/>
  <c r="AB46" i="40"/>
  <c r="AG9" i="40"/>
  <c r="AL27" i="40"/>
  <c r="X23" i="40"/>
  <c r="AK18" i="40"/>
  <c r="AK43" i="40"/>
  <c r="AG16" i="40"/>
  <c r="AA19" i="40"/>
  <c r="AI14" i="40"/>
  <c r="AJ14" i="40"/>
  <c r="Z45" i="40"/>
  <c r="AF17" i="40"/>
  <c r="X9" i="40"/>
  <c r="AD13" i="40"/>
  <c r="AD6" i="40"/>
  <c r="AE41" i="40"/>
  <c r="AI25" i="40"/>
  <c r="AE13" i="40"/>
  <c r="AG31" i="40"/>
  <c r="AA20" i="40"/>
  <c r="X7" i="40"/>
  <c r="AF41" i="40"/>
  <c r="Y19" i="40"/>
  <c r="AG23" i="40"/>
  <c r="Y6" i="40"/>
  <c r="AJ33" i="40"/>
  <c r="AK24" i="40"/>
  <c r="AK13" i="40"/>
  <c r="AL47" i="40"/>
  <c r="AJ40" i="40"/>
  <c r="AD15" i="40"/>
  <c r="AI9" i="40"/>
  <c r="AA10" i="40"/>
  <c r="AF11" i="40"/>
  <c r="AH37" i="40"/>
  <c r="AE12" i="40"/>
  <c r="AF13" i="40"/>
  <c r="AL21" i="40"/>
  <c r="AG13" i="40"/>
  <c r="AG45" i="40"/>
  <c r="AD21" i="40"/>
  <c r="AF22" i="40"/>
  <c r="AB36" i="40"/>
  <c r="AH31" i="40"/>
  <c r="AD33" i="40"/>
  <c r="AH17" i="40"/>
  <c r="AJ43" i="40"/>
  <c r="AK41" i="40"/>
  <c r="AE16" i="40"/>
  <c r="Y34" i="40"/>
  <c r="AF24" i="40"/>
  <c r="AH20" i="40"/>
  <c r="AK19" i="40"/>
  <c r="AC40" i="40"/>
  <c r="X37" i="40"/>
  <c r="Z18" i="40"/>
  <c r="X12" i="40"/>
  <c r="AF46" i="40"/>
  <c r="AA45" i="40"/>
  <c r="AH7" i="40"/>
  <c r="Y27" i="40"/>
  <c r="AI24" i="40"/>
  <c r="X14" i="40"/>
  <c r="AJ22" i="40"/>
  <c r="Y32" i="40"/>
  <c r="AD8" i="40"/>
  <c r="AE10" i="40"/>
  <c r="AJ31" i="40"/>
  <c r="AG41" i="40"/>
  <c r="Y30" i="40"/>
  <c r="AE43" i="40"/>
  <c r="Z43" i="40"/>
  <c r="AE15" i="40"/>
  <c r="AB37" i="40"/>
  <c r="AJ35" i="40"/>
  <c r="AG10" i="40"/>
  <c r="AI34" i="40"/>
  <c r="Y26" i="40"/>
  <c r="Y16" i="40"/>
  <c r="AB34" i="40"/>
  <c r="AJ28" i="40"/>
  <c r="AG12" i="40"/>
  <c r="AE35" i="40"/>
  <c r="AC34" i="40"/>
  <c r="X16" i="40"/>
  <c r="AD10" i="40"/>
  <c r="AB38" i="40"/>
  <c r="AH30" i="40"/>
  <c r="AI35" i="40"/>
  <c r="AH39" i="40"/>
  <c r="AH14" i="40"/>
  <c r="AF38" i="40"/>
  <c r="AB15" i="40"/>
  <c r="AA34" i="40"/>
  <c r="AH29" i="40"/>
  <c r="Z40" i="40"/>
  <c r="Z27" i="40"/>
  <c r="AF7" i="40"/>
  <c r="AE7" i="40"/>
  <c r="AH34" i="40"/>
  <c r="AK36" i="40"/>
  <c r="AF18" i="40"/>
  <c r="X19" i="40"/>
  <c r="AC8" i="40"/>
  <c r="AE14" i="40"/>
  <c r="Z32" i="40"/>
  <c r="AJ30" i="40"/>
  <c r="AL23" i="40"/>
  <c r="AI17" i="40"/>
  <c r="AA33" i="40"/>
  <c r="AD9" i="40"/>
  <c r="AI30" i="40"/>
  <c r="X42" i="40"/>
  <c r="AI39" i="40"/>
  <c r="AH9" i="40"/>
  <c r="AJ11" i="40"/>
  <c r="Z44" i="40"/>
  <c r="AK31" i="40"/>
  <c r="AC29" i="40"/>
  <c r="AG29" i="40"/>
  <c r="AC30" i="40"/>
  <c r="AH27" i="40"/>
  <c r="AB40" i="40"/>
  <c r="AL18" i="40"/>
  <c r="Z12" i="40"/>
  <c r="X25" i="40"/>
  <c r="AE34" i="40"/>
  <c r="X18" i="40"/>
  <c r="AL25" i="40"/>
  <c r="AG38" i="40"/>
  <c r="AA47" i="40"/>
  <c r="AC23" i="40"/>
  <c r="AG42" i="40"/>
  <c r="AA35" i="40"/>
  <c r="AH11" i="40"/>
  <c r="AC21" i="40"/>
  <c r="AI12" i="40"/>
  <c r="X34" i="40"/>
  <c r="AJ17" i="40"/>
  <c r="AL16" i="40"/>
  <c r="AD44" i="40"/>
  <c r="Z10" i="40"/>
  <c r="X21" i="40"/>
  <c r="AL43" i="40"/>
  <c r="AL36" i="40"/>
  <c r="AB19" i="40"/>
  <c r="AE40" i="40"/>
  <c r="AH47" i="40"/>
  <c r="Z38" i="40"/>
  <c r="Z26" i="40"/>
  <c r="Z7" i="40"/>
  <c r="AA27" i="40"/>
  <c r="AC17" i="40"/>
  <c r="AA14" i="40"/>
  <c r="AH33" i="40"/>
  <c r="AI22" i="40"/>
  <c r="AI29" i="40"/>
  <c r="AG44" i="40"/>
  <c r="AB26" i="40"/>
  <c r="X8" i="40"/>
  <c r="AK38" i="40"/>
  <c r="Z19" i="40"/>
  <c r="AH12" i="40"/>
  <c r="AK25" i="40"/>
  <c r="AF8" i="40"/>
  <c r="AG39" i="40"/>
  <c r="AJ39" i="40"/>
  <c r="Y7" i="40"/>
  <c r="X40" i="40"/>
  <c r="AI13" i="40"/>
  <c r="AF43" i="40"/>
  <c r="AC10" i="40"/>
  <c r="AF30" i="40"/>
  <c r="X10" i="40"/>
  <c r="AB10" i="40"/>
  <c r="X5" i="40" l="1"/>
  <c r="Y4" i="40" s="1"/>
  <c r="D13" i="54" l="1"/>
  <c r="G8" i="47" s="1"/>
  <c r="H8" i="47" s="1"/>
  <c r="H10" i="47" l="1"/>
</calcChain>
</file>

<file path=xl/sharedStrings.xml><?xml version="1.0" encoding="utf-8"?>
<sst xmlns="http://schemas.openxmlformats.org/spreadsheetml/2006/main" count="141" uniqueCount="98">
  <si>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</si>
  <si>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</si>
  <si>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</si>
  <si>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</si>
  <si>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</si>
  <si>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</si>
  <si>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</si>
  <si>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</si>
  <si>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</si>
  <si>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</si>
  <si>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</si>
  <si>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</si>
  <si>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</si>
  <si>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</si>
  <si>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</si>
  <si>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</si>
  <si>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</si>
  <si>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</si>
  <si>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</si>
  <si>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</si>
  <si>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</si>
  <si>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</si>
  <si>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</si>
  <si>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</si>
  <si>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</si>
  <si>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</si>
  <si>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</si>
  <si>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</si>
  <si>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</si>
  <si>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</si>
  <si>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</si>
  <si>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</si>
  <si>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</si>
  <si>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</si>
  <si>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</si>
  <si>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</si>
  <si>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</si>
  <si>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</si>
  <si>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</si>
  <si>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</si>
  <si>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</si>
  <si>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</si>
  <si>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II رده</t>
  </si>
  <si>
    <t>Pu+Pl-100</t>
  </si>
  <si>
    <t>ضخامت</t>
  </si>
  <si>
    <t>PF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</si>
  <si>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</si>
  <si>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</si>
  <si>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</si>
  <si>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</si>
  <si>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</si>
  <si>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</si>
  <si>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</si>
  <si>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</si>
  <si>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</si>
  <si>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</si>
  <si>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</si>
  <si>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t>عملیات خاکریزی</t>
  </si>
  <si>
    <t>ضريب پرداخت عملیات خاکریزی</t>
  </si>
  <si>
    <t>ردیف</t>
  </si>
  <si>
    <t>کیلومتر بازه خاکریزی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</si>
  <si>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</si>
  <si>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</si>
  <si>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</si>
  <si>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</si>
  <si>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</si>
  <si>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</si>
  <si>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</si>
  <si>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</si>
  <si>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</si>
  <si>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</si>
  <si>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</si>
  <si>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</si>
  <si>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</si>
  <si>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r>
      <t>(N</t>
    </r>
    <r>
      <rPr>
        <vertAlign val="subscript"/>
        <sz val="10"/>
        <color rgb="FF000000"/>
        <rFont val="Calibri"/>
        <family val="2"/>
        <scheme val="minor"/>
      </rPr>
      <t>p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</si>
  <si>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</si>
  <si>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حجم عملیات خاکریزی در صورت وضعیت (غیر تجمعی)</t>
  </si>
  <si>
    <t>مشمول بند 1-2-2</t>
  </si>
  <si>
    <t>می باشد</t>
  </si>
  <si>
    <t>نمی باشد</t>
  </si>
  <si>
    <t>پروژه مشمول بند 1-2-2</t>
  </si>
  <si>
    <t>دستورالعمل ارزیابی کیفیت و مشخصات فنی عملیات اجرا شده (ضابطه شماره 773)</t>
  </si>
  <si>
    <t>www.rahyabmelal.com</t>
  </si>
  <si>
    <t>نام پروژه:</t>
  </si>
  <si>
    <t>کارفرما:</t>
  </si>
  <si>
    <t>مشاور:</t>
  </si>
  <si>
    <t>مدیر طرح:</t>
  </si>
  <si>
    <t>پیمانکار:</t>
  </si>
  <si>
    <t>مقدار مشخصه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</si>
  <si>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</si>
  <si>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</si>
  <si>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</si>
  <si>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</si>
  <si>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</si>
  <si>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</si>
  <si>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</si>
  <si>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</si>
  <si>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I رده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</si>
</sst>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sz val="10"/>
      <color rgb="FF000000"/>
      <name val="Calibri"/>
      <family val="2"/>
      <scheme val="minor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vertAlign val="subscript"/>
      <sz val="10"/>
      <color rgb="FF000000"/>
      <name val="Calibri"/>
      <family val="2"/>
      <scheme val="minor"/>
    </font>
    <font>
      <b/>
      <sz val="11"/>
      <color theme="1"/>
      <name val="B Nazanin"/>
      <charset val="178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3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4" fontId="22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0" borderId="1" xfId="0" applyFont="1" applyFill="1" applyBorder="1" applyProtection="1">
      <protection hidden="1"/>
    </xf>
    <xf numFmtId="0" fontId="20" fillId="40" borderId="1" xfId="0" applyFont="1" applyFill="1" applyBorder="1" applyAlignment="1" applyProtection="1">
      <alignment horizontal="center" vertical="center"/>
      <protection hidden="1"/>
    </xf>
    <xf numFmtId="165" fontId="20" fillId="40" borderId="1" xfId="0" applyNumberFormat="1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locked="0"/>
    </xf>
    <xf numFmtId="164" fontId="20" fillId="40" borderId="1" xfId="0" applyNumberFormat="1" applyFont="1" applyFill="1" applyBorder="1" applyAlignment="1" applyProtection="1">
      <alignment vertical="center" wrapText="1" readingOrder="2"/>
      <protection locked="0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18" fillId="42" borderId="1" xfId="0" applyFont="1" applyFill="1" applyBorder="1" applyAlignment="1" applyProtection="1">
      <alignment horizontal="center" vertical="center"/>
      <protection hidden="1"/>
    </xf>
    <xf numFmtId="0" fontId="20" fillId="41" borderId="11" xfId="0" applyFont="1" applyFill="1" applyBorder="1" applyAlignment="1" applyProtection="1">
      <alignment horizontal="center" vertical="center" readingOrder="2"/>
      <protection hidden="1"/>
    </xf>
    <xf numFmtId="0" fontId="20" fillId="41" borderId="13" xfId="0" applyFont="1" applyFill="1" applyBorder="1" applyAlignment="1" applyProtection="1">
      <alignment horizontal="center" vertical="center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1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8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20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1" borderId="11" xfId="0" applyFont="1" applyFill="1" applyBorder="1" applyAlignment="1" applyProtection="1">
      <alignment horizontal="center" vertical="center"/>
      <protection hidden="1"/>
    </xf>
    <xf numFmtId="0" fontId="0" fillId="41" borderId="13" xfId="0" applyFont="1" applyFill="1" applyBorder="1" applyAlignment="1" applyProtection="1">
      <alignment horizontal="center" vertical="center"/>
      <protection hidden="1"/>
    </xf>
    <xf numFmtId="164" fontId="20" fillId="41" borderId="1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1" borderId="13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0" xfId="0" applyAlignment="1" applyProtection="1">
      <alignment horizontal="center"/>
      <protection hidden="1"/>
    </xf>
    <xf numFmtId="0" fontId="34" fillId="36" borderId="0" xfId="45" applyFont="1" applyFill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165" fontId="32" fillId="39" borderId="1" xfId="0" applyNumberFormat="1" applyFont="1" applyFill="1" applyBorder="1" applyAlignment="1" applyProtection="1">
      <alignment horizontal="center" vertical="center"/>
      <protection hidden="1"/>
    </xf>
    <xf numFmtId="0" fontId="26" fillId="41" borderId="1" xfId="0" applyFont="1" applyFill="1" applyBorder="1" applyAlignment="1" applyProtection="1">
      <alignment horizontal="center" vertical="center" readingOrder="2"/>
      <protection hidden="1"/>
    </xf>
    <xf numFmtId="164" fontId="20" fillId="33" borderId="18" xfId="0" applyNumberFormat="1" applyFont="1" applyFill="1" applyBorder="1" applyAlignment="1" applyProtection="1">
      <alignment horizontal="center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center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32" fillId="34" borderId="15" xfId="0" applyFont="1" applyFill="1" applyBorder="1" applyAlignment="1" applyProtection="1">
      <alignment horizontal="center" vertical="center"/>
      <protection hidden="1"/>
    </xf>
    <xf numFmtId="0" fontId="27" fillId="36" borderId="1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textRotation="90"/>
    </xf>
    <xf numFmtId="0" fontId="29" fillId="36" borderId="1" xfId="0" applyFont="1" applyFill="1" applyBorder="1" applyAlignment="1">
      <alignment horizontal="center" vertical="center" wrapText="1"/>
    </xf>
    <xf numFmtId="0" fontId="25" fillId="38" borderId="18" xfId="0" applyFont="1" applyFill="1" applyBorder="1" applyAlignment="1" applyProtection="1">
      <alignment horizontal="center" vertical="center"/>
      <protection hidden="1"/>
    </xf>
    <xf numFmtId="0" fontId="25" fillId="38" borderId="19" xfId="0" applyFont="1" applyFill="1" applyBorder="1" applyAlignment="1" applyProtection="1">
      <alignment horizontal="center" vertical="center"/>
      <protection hidden="1"/>
    </xf>
    <xf numFmtId="0" fontId="25" fillId="38" borderId="20" xfId="0" applyFont="1" applyFill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1038225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C1C2AE-4302-4925-A2A1-FBE626051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28650" y="1"/>
          <a:ext cx="6753225" cy="523874"/>
        </a:xfrm>
        <a:prstGeom prst="rect">
          <a:avLst/>
        </a:prstGeom>
      </xdr:spPr>
    </xdr:pic>
    <xdr:clientData/>
  </xdr:twoCellAnchor>
  <xdr:twoCellAnchor>
    <xdr:from>
      <xdr:col>1</xdr:col>
      <xdr:colOff>495301</xdr:colOff>
      <xdr:row>0</xdr:row>
      <xdr:rowOff>0</xdr:rowOff>
    </xdr:from>
    <xdr:to>
      <xdr:col>6</xdr:col>
      <xdr:colOff>1238251</xdr:colOff>
      <xdr:row>0</xdr:row>
      <xdr:rowOff>504824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2940B88-52A7-4749-BAD6-7620CC3602DA}"/>
            </a:ext>
          </a:extLst>
        </xdr:cNvPr>
        <xdr:cNvSpPr txBox="1"/>
      </xdr:nvSpPr>
      <xdr:spPr>
        <a:xfrm>
          <a:off x="9984133574" y="0"/>
          <a:ext cx="4143375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خاکریزی در سایر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1</xdr:col>
      <xdr:colOff>216718</xdr:colOff>
      <xdr:row>0</xdr:row>
      <xdr:rowOff>491427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BA02ED-2707-4F39-9FEB-0D2F87C7D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555532" y="47625"/>
          <a:ext cx="940618" cy="443802"/>
        </a:xfrm>
        <a:prstGeom prst="rect">
          <a:avLst/>
        </a:prstGeom>
      </xdr:spPr>
    </xdr:pic>
    <xdr:clientData/>
  </xdr:twoCellAnchor>
  <xdr:twoCellAnchor editAs="oneCell">
    <xdr:from>
      <xdr:col>6</xdr:col>
      <xdr:colOff>1386731</xdr:colOff>
      <xdr:row>0</xdr:row>
      <xdr:rowOff>102626</xdr:rowOff>
    </xdr:from>
    <xdr:to>
      <xdr:col>7</xdr:col>
      <xdr:colOff>969729</xdr:colOff>
      <xdr:row>1</xdr:row>
      <xdr:rowOff>35167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47B17B9-B089-4BCE-A0E0-7FBF32EC9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97146" y="102626"/>
          <a:ext cx="1087948" cy="4468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585107</xdr:colOff>
      <xdr:row>0</xdr:row>
      <xdr:rowOff>661307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FEB921-81DA-4390-886A-1E9B69E4B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957293" y="0"/>
          <a:ext cx="10072007" cy="661307"/>
        </a:xfrm>
        <a:prstGeom prst="rect">
          <a:avLst/>
        </a:prstGeom>
      </xdr:spPr>
    </xdr:pic>
    <xdr:clientData/>
  </xdr:twoCellAnchor>
  <xdr:twoCellAnchor>
    <xdr:from>
      <xdr:col>3</xdr:col>
      <xdr:colOff>217714</xdr:colOff>
      <xdr:row>0</xdr:row>
      <xdr:rowOff>0</xdr:rowOff>
    </xdr:from>
    <xdr:to>
      <xdr:col>12</xdr:col>
      <xdr:colOff>571499</xdr:colOff>
      <xdr:row>1</xdr:row>
      <xdr:rowOff>13607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4F4FA5A-128B-4CF1-BBA1-40E5B06CAD6E}"/>
            </a:ext>
          </a:extLst>
        </xdr:cNvPr>
        <xdr:cNvSpPr txBox="1"/>
      </xdr:nvSpPr>
      <xdr:spPr>
        <a:xfrm>
          <a:off x="9979799701" y="0"/>
          <a:ext cx="6297385" cy="6613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خاکریزی در سایر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299357</xdr:colOff>
      <xdr:row>0</xdr:row>
      <xdr:rowOff>95250</xdr:rowOff>
    </xdr:from>
    <xdr:to>
      <xdr:col>2</xdr:col>
      <xdr:colOff>328113</xdr:colOff>
      <xdr:row>0</xdr:row>
      <xdr:rowOff>625929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6A3DD0-9E8F-4101-8970-0243384B5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1170565" y="95250"/>
          <a:ext cx="1130935" cy="530679"/>
        </a:xfrm>
        <a:prstGeom prst="rect">
          <a:avLst/>
        </a:prstGeom>
      </xdr:spPr>
    </xdr:pic>
    <xdr:clientData/>
  </xdr:twoCellAnchor>
  <xdr:twoCellAnchor editAs="oneCell">
    <xdr:from>
      <xdr:col>13</xdr:col>
      <xdr:colOff>289251</xdr:colOff>
      <xdr:row>0</xdr:row>
      <xdr:rowOff>136073</xdr:rowOff>
    </xdr:from>
    <xdr:to>
      <xdr:col>15</xdr:col>
      <xdr:colOff>373463</xdr:colOff>
      <xdr:row>1</xdr:row>
      <xdr:rowOff>20695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853DD89-3F4C-4FE1-A500-D1F58FC46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716001" y="136073"/>
          <a:ext cx="1308855" cy="5513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hyabmela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rightToLeft="1" tabSelected="1"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12.140625" style="34" bestFit="1" customWidth="1"/>
    <col min="2" max="2" width="11" style="34" bestFit="1" customWidth="1"/>
    <col min="3" max="3" width="9.7109375" style="34" bestFit="1" customWidth="1"/>
    <col min="4" max="4" width="12" style="34" bestFit="1" customWidth="1"/>
    <col min="5" max="6" width="9.140625" style="34"/>
    <col min="7" max="7" width="22.5703125" style="34" bestFit="1" customWidth="1"/>
    <col min="8" max="8" width="15.85546875" style="34" bestFit="1" customWidth="1"/>
  </cols>
  <sheetData>
    <row r="1" spans="1:8" s="34" customFormat="1" ht="40.5" customHeight="1" x14ac:dyDescent="0.25"/>
    <row r="2" spans="1:8" s="34" customFormat="1" ht="18.75" customHeight="1" x14ac:dyDescent="0.25">
      <c r="A2" s="71" t="s">
        <v>81</v>
      </c>
      <c r="B2" s="71"/>
      <c r="C2" s="71"/>
      <c r="D2" s="71"/>
      <c r="E2" s="71"/>
      <c r="F2" s="71"/>
      <c r="G2" s="71"/>
      <c r="H2" s="71"/>
    </row>
    <row r="3" spans="1:8" s="34" customFormat="1" ht="15" customHeight="1" x14ac:dyDescent="0.25">
      <c r="A3" s="43" t="s">
        <v>83</v>
      </c>
      <c r="B3" s="68"/>
      <c r="C3" s="69"/>
      <c r="D3" s="69"/>
      <c r="E3" s="69"/>
      <c r="F3" s="69"/>
      <c r="G3" s="69"/>
      <c r="H3" s="69"/>
    </row>
    <row r="4" spans="1:8" s="34" customFormat="1" ht="15.75" customHeight="1" x14ac:dyDescent="0.25">
      <c r="A4" s="43" t="s">
        <v>84</v>
      </c>
      <c r="B4" s="68"/>
      <c r="C4" s="69"/>
      <c r="D4" s="69"/>
      <c r="E4" s="70"/>
      <c r="F4" s="44" t="s">
        <v>85</v>
      </c>
      <c r="G4" s="68"/>
      <c r="H4" s="69"/>
    </row>
    <row r="5" spans="1:8" s="34" customFormat="1" ht="15.75" customHeight="1" x14ac:dyDescent="0.25">
      <c r="A5" s="43" t="s">
        <v>86</v>
      </c>
      <c r="B5" s="68"/>
      <c r="C5" s="69"/>
      <c r="D5" s="69"/>
      <c r="E5" s="70"/>
      <c r="F5" s="44" t="s">
        <v>87</v>
      </c>
      <c r="G5" s="68"/>
      <c r="H5" s="69"/>
    </row>
    <row r="6" spans="1:8" s="34" customFormat="1" ht="15.75" x14ac:dyDescent="0.25">
      <c r="A6" s="52" t="s">
        <v>47</v>
      </c>
      <c r="B6" s="52" t="s">
        <v>48</v>
      </c>
      <c r="C6" s="54" t="s">
        <v>46</v>
      </c>
      <c r="D6" s="55"/>
      <c r="E6" s="56" t="s">
        <v>51</v>
      </c>
      <c r="F6" s="58" t="s">
        <v>53</v>
      </c>
      <c r="G6" s="49" t="s">
        <v>52</v>
      </c>
      <c r="H6" s="49" t="s">
        <v>49</v>
      </c>
    </row>
    <row r="7" spans="1:8" s="34" customFormat="1" ht="15" customHeight="1" x14ac:dyDescent="0.25">
      <c r="A7" s="53"/>
      <c r="B7" s="53"/>
      <c r="C7" s="39" t="s">
        <v>36</v>
      </c>
      <c r="D7" s="39" t="s">
        <v>37</v>
      </c>
      <c r="E7" s="57"/>
      <c r="F7" s="59"/>
      <c r="G7" s="50"/>
      <c r="H7" s="50"/>
    </row>
    <row r="8" spans="1:8" s="34" customFormat="1" ht="17.25" x14ac:dyDescent="0.4">
      <c r="A8" s="51" t="s">
        <v>57</v>
      </c>
      <c r="B8" s="40" t="s">
        <v>44</v>
      </c>
      <c r="C8" s="41">
        <f>1.1*'ورودی عملیات خاکی'!O11</f>
        <v>0</v>
      </c>
      <c r="D8" s="41">
        <f>0.9*'ورودی عملیات خاکی'!O11</f>
        <v>0</v>
      </c>
      <c r="E8" s="42" t="e">
        <f>IF('ورودی عملیات خاکی'!I3/'ورودی عملیات خاکی'!I4&gt;1,1,IF('ورودی عملیات خاکی'!I5="می باشد",1,'ورودی عملیات خاکی'!I3/'ورودی عملیات خاکی'!I4))</f>
        <v>#DIV/0!</v>
      </c>
      <c r="F8" s="41">
        <v>0.3</v>
      </c>
      <c r="G8" s="41" t="e">
        <f>پردازش!D13</f>
        <v>#DIV/0!</v>
      </c>
      <c r="H8" s="42" t="e">
        <f>IF(G8="Reject",0.7*F8*E8,E8*F8*G8)</f>
        <v>#DIV/0!</v>
      </c>
    </row>
    <row r="9" spans="1:8" s="34" customFormat="1" ht="17.25" x14ac:dyDescent="0.4">
      <c r="A9" s="51"/>
      <c r="B9" s="40" t="s">
        <v>33</v>
      </c>
      <c r="C9" s="41" t="s">
        <v>7</v>
      </c>
      <c r="D9" s="41">
        <f>پردازش!G3</f>
        <v>0</v>
      </c>
      <c r="E9" s="42" t="e">
        <f>IF('ورودی عملیات خاکی'!I3/'ورودی عملیات خاکی'!I4&gt;1,1,IF('ورودی عملیات خاکی'!I5="می باشد",1,'ورودی عملیات خاکی'!I3/'ورودی عملیات خاکی'!I4))</f>
        <v>#DIV/0!</v>
      </c>
      <c r="F9" s="41">
        <v>0.7</v>
      </c>
      <c r="G9" s="42" t="e">
        <f>پردازش!H13</f>
        <v>#DIV/0!</v>
      </c>
      <c r="H9" s="42" t="e">
        <f>IF(G9="Reject","Reject",E9*F9*G9)</f>
        <v>#DIV/0!</v>
      </c>
    </row>
    <row r="10" spans="1:8" s="34" customFormat="1" ht="16.5" customHeight="1" x14ac:dyDescent="0.25">
      <c r="A10" s="62"/>
      <c r="B10" s="62"/>
      <c r="C10" s="62"/>
      <c r="D10" s="62"/>
      <c r="E10" s="62"/>
      <c r="F10" s="63"/>
      <c r="G10" s="67" t="s">
        <v>58</v>
      </c>
      <c r="H10" s="66" t="e">
        <f>IF((OR(H8="Reject", H9="Reject")),"Reject", H8+H9)</f>
        <v>#DIV/0!</v>
      </c>
    </row>
    <row r="11" spans="1:8" s="34" customFormat="1" x14ac:dyDescent="0.25">
      <c r="A11" s="64"/>
      <c r="B11" s="64"/>
      <c r="C11" s="64"/>
      <c r="D11" s="64"/>
      <c r="E11" s="64"/>
      <c r="F11" s="65"/>
      <c r="G11" s="67"/>
      <c r="H11" s="66"/>
    </row>
    <row r="12" spans="1:8" s="34" customFormat="1" x14ac:dyDescent="0.25">
      <c r="A12" s="60"/>
      <c r="B12" s="60"/>
      <c r="C12" s="60"/>
      <c r="D12" s="60"/>
      <c r="E12" s="60"/>
      <c r="F12" s="60"/>
      <c r="G12" s="60"/>
      <c r="H12" s="60"/>
    </row>
    <row r="13" spans="1:8" s="34" customFormat="1" ht="15.75" customHeight="1" x14ac:dyDescent="0.25">
      <c r="A13" s="61" t="s">
        <v>82</v>
      </c>
      <c r="B13" s="61"/>
      <c r="C13" s="61"/>
      <c r="D13" s="61"/>
      <c r="E13" s="61"/>
      <c r="F13" s="61"/>
      <c r="G13" s="61"/>
      <c r="H13" s="61"/>
    </row>
    <row r="14" spans="1:8" s="34" customFormat="1" ht="15.75" customHeight="1" x14ac:dyDescent="0.25">
      <c r="A14" s="60"/>
      <c r="B14" s="60"/>
      <c r="C14" s="60"/>
      <c r="D14" s="60"/>
      <c r="E14" s="60"/>
      <c r="F14" s="60"/>
      <c r="G14" s="60"/>
      <c r="H14" s="60"/>
    </row>
    <row r="16" spans="1:8" ht="15" customHeight="1" x14ac:dyDescent="0.25"/>
    <row r="17" ht="15.75" customHeight="1" x14ac:dyDescent="0.25"/>
  </sheetData>
  <sheetProtection algorithmName="SHA-512" hashValue="hSRUGm0M1qYic/JdbMxS1hZfBC96dX8vDGdHTNj1Mc/RFIVhNHuLn+7fgnI6YpcxvfyFMMkxN0smxtQx5lVcrA==" saltValue="FVdZHoxdsb6u8X+LFXoG6Q==" spinCount="100000" sheet="1" objects="1" scenarios="1"/>
  <mergeCells count="20">
    <mergeCell ref="B3:H3"/>
    <mergeCell ref="B4:E4"/>
    <mergeCell ref="B5:E5"/>
    <mergeCell ref="G5:H5"/>
    <mergeCell ref="A2:H2"/>
    <mergeCell ref="G4:H4"/>
    <mergeCell ref="A14:H14"/>
    <mergeCell ref="A13:H13"/>
    <mergeCell ref="A12:H12"/>
    <mergeCell ref="A10:F11"/>
    <mergeCell ref="H10:H11"/>
    <mergeCell ref="G10:G11"/>
    <mergeCell ref="G6:G7"/>
    <mergeCell ref="H6:H7"/>
    <mergeCell ref="A8:A9"/>
    <mergeCell ref="A6:A7"/>
    <mergeCell ref="C6:D6"/>
    <mergeCell ref="B6:B7"/>
    <mergeCell ref="E6:E7"/>
    <mergeCell ref="F6:F7"/>
  </mergeCells>
  <hyperlinks>
    <hyperlink ref="A13" r:id="rId1" xr:uid="{00000000-0004-0000-0000-000000000000}"/>
  </hyperlinks>
  <pageMargins left="0.7" right="0.7" top="0.75" bottom="0.75" header="0.3" footer="0.3"/>
  <pageSetup scale="88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6"/>
  <sheetViews>
    <sheetView rightToLeft="1" view="pageBreakPreview" zoomScale="70" zoomScaleNormal="100" zoomScaleSheetLayoutView="70" workbookViewId="0">
      <selection activeCell="I19" sqref="I19"/>
    </sheetView>
  </sheetViews>
  <sheetFormatPr defaultRowHeight="15" x14ac:dyDescent="0.25"/>
  <cols>
    <col min="1" max="1" width="6.5703125" style="3" customWidth="1"/>
    <col min="2" max="2" width="10" style="3" customWidth="1"/>
    <col min="3" max="5" width="9.140625" style="3"/>
    <col min="6" max="6" width="9.7109375" style="3" customWidth="1"/>
    <col min="7" max="8" width="9.140625" style="3"/>
    <col min="9" max="9" width="16.140625" style="3" bestFit="1" customWidth="1"/>
    <col min="10" max="10" width="9.140625" style="3"/>
    <col min="11" max="11" width="8.42578125" style="3" customWidth="1"/>
    <col min="12" max="16384" width="9.140625" style="3"/>
  </cols>
  <sheetData>
    <row r="1" spans="1:17" ht="52.5" customHeight="1" x14ac:dyDescent="0.25"/>
    <row r="2" spans="1:17" ht="18" customHeight="1" x14ac:dyDescent="0.25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8" x14ac:dyDescent="0.25">
      <c r="A3" s="74" t="s">
        <v>74</v>
      </c>
      <c r="B3" s="74"/>
      <c r="C3" s="74"/>
      <c r="D3" s="74"/>
      <c r="E3" s="74"/>
      <c r="F3" s="74"/>
      <c r="G3" s="74"/>
      <c r="H3" s="74"/>
      <c r="I3" s="92"/>
      <c r="J3" s="93"/>
      <c r="K3" s="93"/>
      <c r="L3" s="93"/>
      <c r="M3" s="93"/>
      <c r="N3" s="93"/>
      <c r="O3" s="93"/>
      <c r="P3" s="94"/>
    </row>
    <row r="4" spans="1:17" ht="18" x14ac:dyDescent="0.25">
      <c r="A4" s="74" t="s">
        <v>75</v>
      </c>
      <c r="B4" s="74"/>
      <c r="C4" s="74"/>
      <c r="D4" s="74"/>
      <c r="E4" s="74"/>
      <c r="F4" s="74"/>
      <c r="G4" s="74"/>
      <c r="H4" s="74"/>
      <c r="I4" s="92"/>
      <c r="J4" s="93"/>
      <c r="K4" s="93"/>
      <c r="L4" s="93"/>
      <c r="M4" s="93"/>
      <c r="N4" s="93"/>
      <c r="O4" s="93"/>
      <c r="P4" s="94"/>
    </row>
    <row r="5" spans="1:17" ht="18" x14ac:dyDescent="0.25">
      <c r="A5" s="73" t="s">
        <v>80</v>
      </c>
      <c r="B5" s="73"/>
      <c r="C5" s="73"/>
      <c r="D5" s="73"/>
      <c r="E5" s="73"/>
      <c r="F5" s="73"/>
      <c r="G5" s="73"/>
      <c r="H5" s="73"/>
      <c r="I5" s="92"/>
      <c r="J5" s="93"/>
      <c r="K5" s="93"/>
      <c r="L5" s="93"/>
      <c r="M5" s="93"/>
      <c r="N5" s="93"/>
      <c r="O5" s="93"/>
      <c r="P5" s="94"/>
    </row>
    <row r="6" spans="1:17" ht="18" customHeight="1" x14ac:dyDescent="0.25">
      <c r="A6" s="73" t="s">
        <v>76</v>
      </c>
      <c r="B6" s="73"/>
      <c r="C6" s="73"/>
      <c r="D6" s="73"/>
      <c r="E6" s="73"/>
      <c r="F6" s="73"/>
      <c r="G6" s="73"/>
      <c r="H6" s="73"/>
      <c r="I6" s="92"/>
      <c r="J6" s="93"/>
      <c r="K6" s="93"/>
      <c r="L6" s="93"/>
      <c r="M6" s="93"/>
      <c r="N6" s="93"/>
      <c r="O6" s="93"/>
      <c r="P6" s="94"/>
    </row>
    <row r="7" spans="1:17" ht="19.5" customHeight="1" x14ac:dyDescent="0.25">
      <c r="A7" s="75" t="s">
        <v>59</v>
      </c>
      <c r="B7" s="76" t="s">
        <v>60</v>
      </c>
      <c r="C7" s="76"/>
      <c r="D7" s="76"/>
      <c r="E7" s="76"/>
      <c r="F7" s="76" t="s">
        <v>61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4"/>
    </row>
    <row r="8" spans="1:17" ht="18.75" customHeight="1" x14ac:dyDescent="0.25">
      <c r="A8" s="75"/>
      <c r="B8" s="73" t="s">
        <v>62</v>
      </c>
      <c r="C8" s="73" t="s">
        <v>63</v>
      </c>
      <c r="D8" s="73" t="s">
        <v>64</v>
      </c>
      <c r="E8" s="73" t="s">
        <v>65</v>
      </c>
      <c r="F8" s="73" t="s">
        <v>66</v>
      </c>
      <c r="G8" s="73" t="s">
        <v>67</v>
      </c>
      <c r="H8" s="73" t="s">
        <v>68</v>
      </c>
      <c r="I8" s="73" t="s">
        <v>69</v>
      </c>
      <c r="J8" s="73" t="s">
        <v>70</v>
      </c>
      <c r="K8" s="73" t="s">
        <v>55</v>
      </c>
      <c r="L8" s="73"/>
      <c r="M8" s="73"/>
      <c r="N8" s="73" t="s">
        <v>71</v>
      </c>
      <c r="O8" s="73"/>
      <c r="P8" s="73"/>
      <c r="Q8" s="4"/>
    </row>
    <row r="9" spans="1:17" ht="18.75" customHeight="1" x14ac:dyDescent="0.25">
      <c r="A9" s="75"/>
      <c r="B9" s="73"/>
      <c r="C9" s="73"/>
      <c r="D9" s="73"/>
      <c r="E9" s="73"/>
      <c r="F9" s="73"/>
      <c r="G9" s="73"/>
      <c r="H9" s="73"/>
      <c r="I9" s="73"/>
      <c r="J9" s="73"/>
      <c r="K9" s="73" t="s">
        <v>72</v>
      </c>
      <c r="L9" s="73" t="s">
        <v>56</v>
      </c>
      <c r="M9" s="73" t="s">
        <v>73</v>
      </c>
      <c r="N9" s="73" t="s">
        <v>72</v>
      </c>
      <c r="O9" s="73" t="s">
        <v>88</v>
      </c>
      <c r="P9" s="73" t="s">
        <v>73</v>
      </c>
      <c r="Q9" s="4"/>
    </row>
    <row r="10" spans="1:17" ht="16.5" customHeight="1" x14ac:dyDescent="0.25">
      <c r="A10" s="75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4"/>
    </row>
    <row r="11" spans="1:17" ht="18" x14ac:dyDescent="0.2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7"/>
      <c r="L11" s="97"/>
      <c r="M11" s="96"/>
      <c r="N11" s="97"/>
      <c r="O11" s="97"/>
      <c r="P11" s="96"/>
      <c r="Q11" s="4"/>
    </row>
    <row r="12" spans="1:17" ht="18" x14ac:dyDescent="0.2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7"/>
      <c r="L12" s="96"/>
      <c r="M12" s="96"/>
      <c r="N12" s="97"/>
      <c r="O12" s="96"/>
      <c r="P12" s="96"/>
      <c r="Q12" s="4"/>
    </row>
    <row r="13" spans="1:17" ht="15.75" customHeight="1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7"/>
      <c r="L13" s="96"/>
      <c r="M13" s="96"/>
      <c r="N13" s="97"/>
      <c r="O13" s="96"/>
      <c r="P13" s="96"/>
      <c r="Q13" s="4"/>
    </row>
    <row r="14" spans="1:17" ht="18" x14ac:dyDescent="0.25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7"/>
      <c r="L14" s="96"/>
      <c r="M14" s="96"/>
      <c r="N14" s="97"/>
      <c r="O14" s="96"/>
      <c r="P14" s="96"/>
      <c r="Q14" s="4"/>
    </row>
    <row r="15" spans="1:17" ht="18" x14ac:dyDescent="0.2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96"/>
      <c r="M15" s="96"/>
      <c r="N15" s="97"/>
      <c r="O15" s="96"/>
      <c r="P15" s="96"/>
      <c r="Q15" s="4"/>
    </row>
    <row r="16" spans="1:17" ht="18" x14ac:dyDescent="0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7"/>
      <c r="O16" s="96"/>
      <c r="P16" s="96"/>
      <c r="Q16" s="4"/>
    </row>
    <row r="17" spans="1:17" ht="18" x14ac:dyDescent="0.2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7"/>
      <c r="L17" s="96"/>
      <c r="M17" s="96"/>
      <c r="N17" s="97"/>
      <c r="O17" s="96"/>
      <c r="P17" s="96"/>
      <c r="Q17" s="4"/>
    </row>
    <row r="18" spans="1:17" ht="18" x14ac:dyDescent="0.2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7"/>
      <c r="L18" s="96"/>
      <c r="M18" s="96"/>
      <c r="N18" s="97"/>
      <c r="O18" s="96"/>
      <c r="P18" s="96"/>
      <c r="Q18" s="4"/>
    </row>
    <row r="19" spans="1:17" ht="18" x14ac:dyDescent="0.2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7"/>
      <c r="L19" s="96"/>
      <c r="M19" s="96"/>
      <c r="N19" s="97"/>
      <c r="O19" s="96"/>
      <c r="P19" s="96"/>
      <c r="Q19" s="4"/>
    </row>
    <row r="20" spans="1:17" ht="18" x14ac:dyDescent="0.2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7"/>
      <c r="L20" s="96"/>
      <c r="M20" s="96"/>
      <c r="N20" s="97"/>
      <c r="O20" s="96"/>
      <c r="P20" s="96"/>
      <c r="Q20" s="4"/>
    </row>
    <row r="21" spans="1:17" ht="18" x14ac:dyDescent="0.2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7"/>
      <c r="L21" s="96"/>
      <c r="M21" s="96"/>
      <c r="N21" s="97"/>
      <c r="O21" s="96"/>
      <c r="P21" s="96"/>
      <c r="Q21" s="4"/>
    </row>
    <row r="22" spans="1:17" ht="18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7"/>
      <c r="L22" s="96"/>
      <c r="M22" s="96"/>
      <c r="N22" s="97"/>
      <c r="O22" s="96"/>
      <c r="P22" s="96"/>
      <c r="Q22" s="4"/>
    </row>
    <row r="23" spans="1:17" ht="18" x14ac:dyDescent="0.2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96"/>
      <c r="M23" s="96"/>
      <c r="N23" s="97"/>
      <c r="O23" s="96"/>
      <c r="P23" s="96"/>
      <c r="Q23" s="4"/>
    </row>
    <row r="24" spans="1:17" ht="18" x14ac:dyDescent="0.2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7"/>
      <c r="L24" s="96"/>
      <c r="M24" s="96"/>
      <c r="N24" s="97"/>
      <c r="O24" s="96"/>
      <c r="P24" s="96"/>
      <c r="Q24" s="4"/>
    </row>
    <row r="25" spans="1:17" ht="18" x14ac:dyDescent="0.2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7"/>
      <c r="L25" s="96"/>
      <c r="M25" s="96"/>
      <c r="N25" s="97"/>
      <c r="O25" s="96"/>
      <c r="P25" s="96"/>
      <c r="Q25" s="4"/>
    </row>
    <row r="26" spans="1:17" ht="18" x14ac:dyDescent="0.2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7"/>
      <c r="L26" s="96"/>
      <c r="M26" s="96"/>
      <c r="N26" s="97"/>
      <c r="O26" s="96"/>
      <c r="P26" s="96"/>
      <c r="Q26" s="4"/>
    </row>
    <row r="27" spans="1:17" ht="18" x14ac:dyDescent="0.25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7"/>
      <c r="L27" s="96"/>
      <c r="M27" s="96"/>
      <c r="N27" s="97"/>
      <c r="O27" s="96"/>
      <c r="P27" s="96"/>
      <c r="Q27" s="4"/>
    </row>
    <row r="28" spans="1:17" ht="18" x14ac:dyDescent="0.2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7"/>
      <c r="L28" s="96"/>
      <c r="M28" s="96"/>
      <c r="N28" s="97"/>
      <c r="O28" s="96"/>
      <c r="P28" s="96"/>
      <c r="Q28" s="4"/>
    </row>
    <row r="29" spans="1:17" ht="18" x14ac:dyDescent="0.25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7"/>
      <c r="L29" s="96"/>
      <c r="M29" s="96"/>
      <c r="N29" s="97"/>
      <c r="O29" s="96"/>
      <c r="P29" s="96"/>
      <c r="Q29" s="4"/>
    </row>
    <row r="30" spans="1:17" ht="18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7"/>
      <c r="L30" s="96"/>
      <c r="M30" s="96"/>
      <c r="N30" s="97"/>
      <c r="O30" s="96"/>
      <c r="P30" s="96"/>
      <c r="Q30" s="4"/>
    </row>
    <row r="31" spans="1:17" ht="18" x14ac:dyDescent="0.25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7"/>
      <c r="L31" s="96"/>
      <c r="M31" s="96"/>
      <c r="N31" s="97"/>
      <c r="O31" s="96"/>
      <c r="P31" s="96"/>
      <c r="Q31" s="4"/>
    </row>
    <row r="32" spans="1:17" ht="18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7"/>
      <c r="L32" s="96"/>
      <c r="M32" s="96"/>
      <c r="N32" s="97"/>
      <c r="O32" s="96"/>
      <c r="P32" s="96"/>
      <c r="Q32" s="4"/>
    </row>
    <row r="33" spans="1:17" ht="18" x14ac:dyDescent="0.2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7"/>
      <c r="L33" s="96"/>
      <c r="M33" s="96"/>
      <c r="N33" s="97"/>
      <c r="O33" s="96"/>
      <c r="P33" s="96"/>
      <c r="Q33" s="4"/>
    </row>
    <row r="34" spans="1:17" ht="18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96"/>
      <c r="M34" s="96"/>
      <c r="N34" s="97"/>
      <c r="O34" s="96"/>
      <c r="P34" s="96"/>
      <c r="Q34" s="4"/>
    </row>
    <row r="35" spans="1:17" ht="18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7"/>
      <c r="L35" s="96"/>
      <c r="M35" s="96"/>
      <c r="N35" s="97"/>
      <c r="O35" s="96"/>
      <c r="P35" s="96"/>
      <c r="Q35" s="4"/>
    </row>
    <row r="36" spans="1:17" ht="18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96"/>
      <c r="M36" s="96"/>
      <c r="N36" s="97"/>
      <c r="O36" s="96"/>
      <c r="P36" s="96"/>
      <c r="Q36" s="4"/>
    </row>
    <row r="37" spans="1:17" ht="18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7"/>
      <c r="L37" s="96"/>
      <c r="M37" s="96"/>
      <c r="N37" s="97"/>
      <c r="O37" s="96"/>
      <c r="P37" s="96"/>
      <c r="Q37" s="4"/>
    </row>
    <row r="38" spans="1:17" ht="18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7"/>
      <c r="L38" s="96"/>
      <c r="M38" s="96"/>
      <c r="N38" s="97"/>
      <c r="O38" s="96"/>
      <c r="P38" s="96"/>
      <c r="Q38" s="4"/>
    </row>
    <row r="39" spans="1:17" ht="18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7"/>
      <c r="L39" s="96"/>
      <c r="M39" s="96"/>
      <c r="N39" s="97"/>
      <c r="O39" s="96"/>
      <c r="P39" s="96"/>
      <c r="Q39" s="4"/>
    </row>
    <row r="40" spans="1:17" ht="18" x14ac:dyDescent="0.2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7"/>
      <c r="L40" s="96"/>
      <c r="M40" s="96"/>
      <c r="N40" s="97"/>
      <c r="O40" s="96"/>
      <c r="P40" s="96"/>
      <c r="Q40" s="4"/>
    </row>
    <row r="41" spans="1:17" ht="18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7"/>
      <c r="L41" s="96"/>
      <c r="M41" s="96"/>
      <c r="N41" s="97"/>
      <c r="O41" s="96"/>
      <c r="P41" s="96"/>
      <c r="Q41" s="4"/>
    </row>
    <row r="42" spans="1:17" ht="18" x14ac:dyDescent="0.2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7"/>
      <c r="L42" s="96"/>
      <c r="M42" s="96"/>
      <c r="N42" s="97"/>
      <c r="O42" s="96"/>
      <c r="P42" s="96"/>
      <c r="Q42" s="4"/>
    </row>
    <row r="43" spans="1:17" ht="18" x14ac:dyDescent="0.2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7"/>
      <c r="L43" s="96"/>
      <c r="M43" s="96"/>
      <c r="N43" s="97"/>
      <c r="O43" s="96"/>
      <c r="P43" s="96"/>
      <c r="Q43" s="4"/>
    </row>
    <row r="44" spans="1:17" ht="18" x14ac:dyDescent="0.2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7"/>
      <c r="L44" s="96"/>
      <c r="M44" s="96"/>
      <c r="N44" s="97"/>
      <c r="O44" s="96"/>
      <c r="P44" s="96"/>
      <c r="Q44" s="4"/>
    </row>
    <row r="45" spans="1:17" ht="18" x14ac:dyDescent="0.2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7"/>
      <c r="L45" s="96"/>
      <c r="M45" s="96"/>
      <c r="N45" s="97"/>
      <c r="O45" s="96"/>
      <c r="P45" s="96"/>
      <c r="Q45" s="4"/>
    </row>
    <row r="46" spans="1:17" ht="18" x14ac:dyDescent="0.2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7"/>
      <c r="L46" s="96"/>
      <c r="M46" s="96"/>
      <c r="N46" s="97"/>
      <c r="O46" s="96"/>
      <c r="P46" s="96"/>
      <c r="Q46" s="4"/>
    </row>
    <row r="47" spans="1:17" ht="18" x14ac:dyDescent="0.25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7"/>
      <c r="L47" s="96"/>
      <c r="M47" s="96"/>
      <c r="N47" s="97"/>
      <c r="O47" s="96"/>
      <c r="P47" s="96"/>
      <c r="Q47" s="4"/>
    </row>
    <row r="48" spans="1:17" ht="18" x14ac:dyDescent="0.25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7"/>
      <c r="L48" s="96"/>
      <c r="M48" s="96"/>
      <c r="N48" s="97"/>
      <c r="O48" s="96"/>
      <c r="P48" s="96"/>
      <c r="Q48" s="4"/>
    </row>
    <row r="49" spans="1:17" ht="18" x14ac:dyDescent="0.2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7"/>
      <c r="L49" s="96"/>
      <c r="M49" s="96"/>
      <c r="N49" s="97"/>
      <c r="O49" s="96"/>
      <c r="P49" s="96"/>
      <c r="Q49" s="4"/>
    </row>
    <row r="50" spans="1:17" ht="18" x14ac:dyDescent="0.2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7"/>
      <c r="L50" s="96"/>
      <c r="M50" s="96"/>
      <c r="N50" s="97"/>
      <c r="O50" s="96"/>
      <c r="P50" s="96"/>
      <c r="Q50" s="4"/>
    </row>
    <row r="51" spans="1:17" ht="18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7"/>
      <c r="L51" s="96"/>
      <c r="M51" s="96"/>
      <c r="N51" s="97"/>
      <c r="O51" s="96"/>
      <c r="P51" s="96"/>
      <c r="Q51" s="4"/>
    </row>
    <row r="52" spans="1:17" ht="18" x14ac:dyDescent="0.25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7"/>
      <c r="L52" s="96"/>
      <c r="M52" s="96"/>
      <c r="N52" s="97"/>
      <c r="O52" s="96"/>
      <c r="P52" s="96"/>
      <c r="Q52" s="4"/>
    </row>
    <row r="53" spans="1:17" ht="18" x14ac:dyDescent="0.2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7"/>
      <c r="L53" s="96"/>
      <c r="M53" s="96"/>
      <c r="N53" s="97"/>
      <c r="O53" s="96"/>
      <c r="P53" s="96"/>
      <c r="Q53" s="4"/>
    </row>
    <row r="54" spans="1:17" ht="18" x14ac:dyDescent="0.25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7"/>
      <c r="L54" s="96"/>
      <c r="M54" s="96"/>
      <c r="N54" s="97"/>
      <c r="O54" s="96"/>
      <c r="P54" s="96"/>
      <c r="Q54" s="4"/>
    </row>
    <row r="55" spans="1:17" ht="18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7"/>
      <c r="L55" s="96"/>
      <c r="M55" s="96"/>
      <c r="N55" s="97"/>
      <c r="O55" s="96"/>
      <c r="P55" s="96"/>
      <c r="Q55" s="4"/>
    </row>
    <row r="56" spans="1:17" ht="18" x14ac:dyDescent="0.2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7"/>
      <c r="L56" s="96"/>
      <c r="M56" s="96"/>
      <c r="N56" s="97"/>
      <c r="O56" s="96"/>
      <c r="P56" s="96"/>
      <c r="Q56" s="4"/>
    </row>
    <row r="57" spans="1:17" ht="18" x14ac:dyDescent="0.25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7"/>
      <c r="L57" s="96"/>
      <c r="M57" s="96"/>
      <c r="N57" s="97"/>
      <c r="O57" s="96"/>
      <c r="P57" s="96"/>
      <c r="Q57" s="4"/>
    </row>
    <row r="58" spans="1:17" ht="18" x14ac:dyDescent="0.25">
      <c r="A58" s="95"/>
      <c r="B58" s="96"/>
      <c r="C58" s="96"/>
      <c r="D58" s="96"/>
      <c r="E58" s="96"/>
      <c r="F58" s="96"/>
      <c r="G58" s="96"/>
      <c r="H58" s="96"/>
      <c r="I58" s="96"/>
      <c r="J58" s="96"/>
      <c r="K58" s="97"/>
      <c r="L58" s="96"/>
      <c r="M58" s="96"/>
      <c r="N58" s="97"/>
      <c r="O58" s="96"/>
      <c r="P58" s="96"/>
      <c r="Q58" s="4"/>
    </row>
    <row r="59" spans="1:17" ht="18" x14ac:dyDescent="0.25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7"/>
      <c r="L59" s="96"/>
      <c r="M59" s="96"/>
      <c r="N59" s="97"/>
      <c r="O59" s="96"/>
      <c r="P59" s="96"/>
      <c r="Q59" s="4"/>
    </row>
    <row r="60" spans="1:17" ht="18" x14ac:dyDescent="0.25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7"/>
      <c r="L60" s="96"/>
      <c r="M60" s="96"/>
      <c r="N60" s="97"/>
      <c r="O60" s="96"/>
      <c r="P60" s="96"/>
      <c r="Q60" s="4"/>
    </row>
    <row r="61" spans="1:17" ht="18" x14ac:dyDescent="0.25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7"/>
      <c r="L61" s="96"/>
      <c r="M61" s="96"/>
      <c r="N61" s="97"/>
      <c r="O61" s="96"/>
      <c r="P61" s="96"/>
      <c r="Q61" s="4"/>
    </row>
    <row r="62" spans="1:17" ht="18" x14ac:dyDescent="0.25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7"/>
      <c r="L62" s="96"/>
      <c r="M62" s="96"/>
      <c r="N62" s="97"/>
      <c r="O62" s="96"/>
      <c r="P62" s="96"/>
      <c r="Q62" s="4"/>
    </row>
    <row r="63" spans="1:17" ht="18" x14ac:dyDescent="0.25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7"/>
      <c r="L63" s="96"/>
      <c r="M63" s="96"/>
      <c r="N63" s="97"/>
      <c r="O63" s="96"/>
      <c r="P63" s="96"/>
      <c r="Q63" s="4"/>
    </row>
    <row r="64" spans="1:17" ht="18" x14ac:dyDescent="0.25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7"/>
      <c r="L64" s="96"/>
      <c r="M64" s="96"/>
      <c r="N64" s="97"/>
      <c r="O64" s="96"/>
      <c r="P64" s="96"/>
      <c r="Q64" s="4"/>
    </row>
    <row r="65" spans="1:17" ht="18" x14ac:dyDescent="0.25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7"/>
      <c r="L65" s="96"/>
      <c r="M65" s="96"/>
      <c r="N65" s="97"/>
      <c r="O65" s="96"/>
      <c r="P65" s="96"/>
      <c r="Q65" s="4"/>
    </row>
    <row r="66" spans="1:17" ht="18" x14ac:dyDescent="0.25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7"/>
      <c r="L66" s="96"/>
      <c r="M66" s="96"/>
      <c r="N66" s="97"/>
      <c r="O66" s="96"/>
      <c r="P66" s="96"/>
      <c r="Q66" s="4"/>
    </row>
    <row r="67" spans="1:17" ht="18" x14ac:dyDescent="0.25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7"/>
      <c r="L67" s="96"/>
      <c r="M67" s="96"/>
      <c r="N67" s="97"/>
      <c r="O67" s="96"/>
      <c r="P67" s="96"/>
      <c r="Q67" s="4"/>
    </row>
    <row r="68" spans="1:17" ht="18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7"/>
      <c r="L68" s="96"/>
      <c r="M68" s="96"/>
      <c r="N68" s="97"/>
      <c r="O68" s="96"/>
      <c r="P68" s="96"/>
      <c r="Q68" s="4"/>
    </row>
    <row r="69" spans="1:17" ht="18" x14ac:dyDescent="0.25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7"/>
      <c r="L69" s="96"/>
      <c r="M69" s="96"/>
      <c r="N69" s="97"/>
      <c r="O69" s="96"/>
      <c r="P69" s="96"/>
      <c r="Q69" s="4"/>
    </row>
    <row r="70" spans="1:17" ht="18" x14ac:dyDescent="0.25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7"/>
      <c r="L70" s="96"/>
      <c r="M70" s="96"/>
      <c r="N70" s="97"/>
      <c r="O70" s="96"/>
      <c r="P70" s="96"/>
      <c r="Q70" s="4"/>
    </row>
    <row r="71" spans="1:17" ht="18" x14ac:dyDescent="0.25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7"/>
      <c r="L71" s="96"/>
      <c r="M71" s="96"/>
      <c r="N71" s="97"/>
      <c r="O71" s="96"/>
      <c r="P71" s="96"/>
      <c r="Q71" s="4"/>
    </row>
    <row r="72" spans="1:17" ht="18" x14ac:dyDescent="0.25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7"/>
      <c r="L72" s="96"/>
      <c r="M72" s="96"/>
      <c r="N72" s="97"/>
      <c r="O72" s="96"/>
      <c r="P72" s="96"/>
      <c r="Q72" s="4"/>
    </row>
    <row r="73" spans="1:17" ht="18" x14ac:dyDescent="0.25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7"/>
      <c r="L73" s="96"/>
      <c r="M73" s="96"/>
      <c r="N73" s="97"/>
      <c r="O73" s="96"/>
      <c r="P73" s="96"/>
      <c r="Q73" s="4"/>
    </row>
    <row r="74" spans="1:17" ht="18" x14ac:dyDescent="0.25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7"/>
      <c r="L74" s="96"/>
      <c r="M74" s="96"/>
      <c r="N74" s="97"/>
      <c r="O74" s="96"/>
      <c r="P74" s="96"/>
      <c r="Q74" s="4"/>
    </row>
    <row r="75" spans="1:17" ht="18" x14ac:dyDescent="0.25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7"/>
      <c r="L75" s="96"/>
      <c r="M75" s="96"/>
      <c r="N75" s="97"/>
      <c r="O75" s="96"/>
      <c r="P75" s="96"/>
      <c r="Q75" s="4"/>
    </row>
    <row r="76" spans="1:17" ht="18" x14ac:dyDescent="0.25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7"/>
      <c r="L76" s="96"/>
      <c r="M76" s="96"/>
      <c r="N76" s="97"/>
      <c r="O76" s="96"/>
      <c r="P76" s="96"/>
      <c r="Q76" s="4"/>
    </row>
    <row r="77" spans="1:17" ht="18" x14ac:dyDescent="0.25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7"/>
      <c r="L77" s="96"/>
      <c r="M77" s="96"/>
      <c r="N77" s="97"/>
      <c r="O77" s="96"/>
      <c r="P77" s="96"/>
      <c r="Q77" s="4"/>
    </row>
    <row r="78" spans="1:17" ht="18" x14ac:dyDescent="0.25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7"/>
      <c r="L78" s="96"/>
      <c r="M78" s="96"/>
      <c r="N78" s="97"/>
      <c r="O78" s="96"/>
      <c r="P78" s="96"/>
      <c r="Q78" s="4"/>
    </row>
    <row r="79" spans="1:17" ht="18" x14ac:dyDescent="0.25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7"/>
      <c r="L79" s="96"/>
      <c r="M79" s="96"/>
      <c r="N79" s="97"/>
      <c r="O79" s="96"/>
      <c r="P79" s="96"/>
      <c r="Q79" s="4"/>
    </row>
    <row r="80" spans="1:17" ht="18" x14ac:dyDescent="0.25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7"/>
      <c r="L80" s="96"/>
      <c r="M80" s="96"/>
      <c r="N80" s="97"/>
      <c r="O80" s="96"/>
      <c r="P80" s="96"/>
      <c r="Q80" s="4"/>
    </row>
    <row r="81" spans="1:17" ht="18" x14ac:dyDescent="0.25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7"/>
      <c r="L81" s="96"/>
      <c r="M81" s="96"/>
      <c r="N81" s="97"/>
      <c r="O81" s="96"/>
      <c r="P81" s="96"/>
      <c r="Q81" s="4"/>
    </row>
    <row r="82" spans="1:17" ht="18" x14ac:dyDescent="0.25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7"/>
      <c r="L82" s="96"/>
      <c r="M82" s="96"/>
      <c r="N82" s="97"/>
      <c r="O82" s="96"/>
      <c r="P82" s="96"/>
      <c r="Q82" s="4"/>
    </row>
    <row r="83" spans="1:17" ht="18" x14ac:dyDescent="0.25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7"/>
      <c r="L83" s="96"/>
      <c r="M83" s="96"/>
      <c r="N83" s="97"/>
      <c r="O83" s="96"/>
      <c r="P83" s="96"/>
      <c r="Q83" s="4"/>
    </row>
    <row r="84" spans="1:17" ht="18" x14ac:dyDescent="0.25">
      <c r="A84" s="95"/>
      <c r="B84" s="96"/>
      <c r="C84" s="96"/>
      <c r="D84" s="96"/>
      <c r="E84" s="96"/>
      <c r="F84" s="96"/>
      <c r="G84" s="96"/>
      <c r="H84" s="96"/>
      <c r="I84" s="96"/>
      <c r="J84" s="96"/>
      <c r="K84" s="97"/>
      <c r="L84" s="96"/>
      <c r="M84" s="96"/>
      <c r="N84" s="97"/>
      <c r="O84" s="96"/>
      <c r="P84" s="96"/>
      <c r="Q84" s="4"/>
    </row>
    <row r="85" spans="1:17" ht="18" x14ac:dyDescent="0.25">
      <c r="A85" s="95"/>
      <c r="B85" s="96"/>
      <c r="C85" s="96"/>
      <c r="D85" s="96"/>
      <c r="E85" s="96"/>
      <c r="F85" s="96"/>
      <c r="G85" s="96"/>
      <c r="H85" s="96"/>
      <c r="I85" s="96"/>
      <c r="J85" s="96"/>
      <c r="K85" s="97"/>
      <c r="L85" s="96"/>
      <c r="M85" s="96"/>
      <c r="N85" s="97"/>
      <c r="O85" s="96"/>
      <c r="P85" s="96"/>
      <c r="Q85" s="4"/>
    </row>
    <row r="86" spans="1:17" ht="18" x14ac:dyDescent="0.25">
      <c r="A86" s="95"/>
      <c r="B86" s="96"/>
      <c r="C86" s="96"/>
      <c r="D86" s="96"/>
      <c r="E86" s="96"/>
      <c r="F86" s="96"/>
      <c r="G86" s="96"/>
      <c r="H86" s="96"/>
      <c r="I86" s="96"/>
      <c r="J86" s="96"/>
      <c r="K86" s="97"/>
      <c r="L86" s="96"/>
      <c r="M86" s="96"/>
      <c r="N86" s="97"/>
      <c r="O86" s="96"/>
      <c r="P86" s="96"/>
      <c r="Q86" s="4"/>
    </row>
    <row r="87" spans="1:17" ht="18" x14ac:dyDescent="0.25">
      <c r="A87" s="95"/>
      <c r="B87" s="96"/>
      <c r="C87" s="96"/>
      <c r="D87" s="96"/>
      <c r="E87" s="96"/>
      <c r="F87" s="96"/>
      <c r="G87" s="96"/>
      <c r="H87" s="96"/>
      <c r="I87" s="96"/>
      <c r="J87" s="96"/>
      <c r="K87" s="97"/>
      <c r="L87" s="96"/>
      <c r="M87" s="96"/>
      <c r="N87" s="97"/>
      <c r="O87" s="96"/>
      <c r="P87" s="96"/>
      <c r="Q87" s="4"/>
    </row>
    <row r="88" spans="1:17" ht="18" x14ac:dyDescent="0.25">
      <c r="A88" s="95"/>
      <c r="B88" s="96"/>
      <c r="C88" s="96"/>
      <c r="D88" s="96"/>
      <c r="E88" s="96"/>
      <c r="F88" s="96"/>
      <c r="G88" s="96"/>
      <c r="H88" s="96"/>
      <c r="I88" s="96"/>
      <c r="J88" s="96"/>
      <c r="K88" s="97"/>
      <c r="L88" s="96"/>
      <c r="M88" s="96"/>
      <c r="N88" s="97"/>
      <c r="O88" s="96"/>
      <c r="P88" s="96"/>
      <c r="Q88" s="4"/>
    </row>
    <row r="89" spans="1:17" ht="18" x14ac:dyDescent="0.25">
      <c r="A89" s="95"/>
      <c r="B89" s="96"/>
      <c r="C89" s="96"/>
      <c r="D89" s="96"/>
      <c r="E89" s="96"/>
      <c r="F89" s="96"/>
      <c r="G89" s="96"/>
      <c r="H89" s="96"/>
      <c r="I89" s="96"/>
      <c r="J89" s="96"/>
      <c r="K89" s="97"/>
      <c r="L89" s="96"/>
      <c r="M89" s="96"/>
      <c r="N89" s="97"/>
      <c r="O89" s="96"/>
      <c r="P89" s="96"/>
      <c r="Q89" s="4"/>
    </row>
    <row r="90" spans="1:17" ht="18" x14ac:dyDescent="0.25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7"/>
      <c r="L90" s="96"/>
      <c r="M90" s="96"/>
      <c r="N90" s="97"/>
      <c r="O90" s="96"/>
      <c r="P90" s="96"/>
      <c r="Q90" s="4"/>
    </row>
    <row r="91" spans="1:17" ht="18" x14ac:dyDescent="0.25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7"/>
      <c r="L91" s="96"/>
      <c r="M91" s="96"/>
      <c r="N91" s="97"/>
      <c r="O91" s="96"/>
      <c r="P91" s="96"/>
      <c r="Q91" s="4"/>
    </row>
    <row r="92" spans="1:17" ht="18" x14ac:dyDescent="0.2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7"/>
      <c r="L92" s="96"/>
      <c r="M92" s="96"/>
      <c r="N92" s="97"/>
      <c r="O92" s="96"/>
      <c r="P92" s="96"/>
      <c r="Q92" s="4"/>
    </row>
    <row r="93" spans="1:17" ht="18" x14ac:dyDescent="0.2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7"/>
      <c r="L93" s="96"/>
      <c r="M93" s="96"/>
      <c r="N93" s="97"/>
      <c r="O93" s="96"/>
      <c r="P93" s="96"/>
      <c r="Q93" s="4"/>
    </row>
    <row r="94" spans="1:17" ht="18" x14ac:dyDescent="0.25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7"/>
      <c r="L94" s="96"/>
      <c r="M94" s="96"/>
      <c r="N94" s="97"/>
      <c r="O94" s="96"/>
      <c r="P94" s="96"/>
      <c r="Q94" s="4"/>
    </row>
    <row r="95" spans="1:17" ht="18" x14ac:dyDescent="0.25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7"/>
      <c r="L95" s="96"/>
      <c r="M95" s="96"/>
      <c r="N95" s="97"/>
      <c r="O95" s="96"/>
      <c r="P95" s="96"/>
      <c r="Q95" s="4"/>
    </row>
    <row r="96" spans="1:17" ht="18" x14ac:dyDescent="0.25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7"/>
      <c r="L96" s="96"/>
      <c r="M96" s="96"/>
      <c r="N96" s="97"/>
      <c r="O96" s="96"/>
      <c r="P96" s="96"/>
      <c r="Q96" s="4"/>
    </row>
    <row r="97" spans="1:17" ht="18" x14ac:dyDescent="0.25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7"/>
      <c r="L97" s="96"/>
      <c r="M97" s="96"/>
      <c r="N97" s="97"/>
      <c r="O97" s="96"/>
      <c r="P97" s="96"/>
      <c r="Q97" s="4"/>
    </row>
    <row r="98" spans="1:17" ht="18" x14ac:dyDescent="0.25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7"/>
      <c r="L98" s="96"/>
      <c r="M98" s="96"/>
      <c r="N98" s="97"/>
      <c r="O98" s="96"/>
      <c r="P98" s="96"/>
      <c r="Q98" s="4"/>
    </row>
    <row r="99" spans="1:17" ht="18" x14ac:dyDescent="0.25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7"/>
      <c r="L99" s="96"/>
      <c r="M99" s="96"/>
      <c r="N99" s="97"/>
      <c r="O99" s="96"/>
      <c r="P99" s="96"/>
      <c r="Q99" s="4"/>
    </row>
    <row r="100" spans="1:17" ht="18" x14ac:dyDescent="0.25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7"/>
      <c r="L100" s="96"/>
      <c r="M100" s="96"/>
      <c r="N100" s="97"/>
      <c r="O100" s="96"/>
      <c r="P100" s="96"/>
      <c r="Q100" s="4"/>
    </row>
    <row r="101" spans="1:17" ht="18" x14ac:dyDescent="0.25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7"/>
      <c r="L101" s="96"/>
      <c r="M101" s="96"/>
      <c r="N101" s="97"/>
      <c r="O101" s="96"/>
      <c r="P101" s="96"/>
      <c r="Q101" s="4"/>
    </row>
    <row r="102" spans="1:17" ht="18" x14ac:dyDescent="0.25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7"/>
      <c r="L102" s="96"/>
      <c r="M102" s="96"/>
      <c r="N102" s="97"/>
      <c r="O102" s="96"/>
      <c r="P102" s="96"/>
      <c r="Q102" s="4"/>
    </row>
    <row r="103" spans="1:17" ht="18" x14ac:dyDescent="0.25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7"/>
      <c r="L103" s="96"/>
      <c r="M103" s="96"/>
      <c r="N103" s="97"/>
      <c r="O103" s="96"/>
      <c r="P103" s="96"/>
      <c r="Q103" s="4"/>
    </row>
    <row r="104" spans="1:17" ht="18" x14ac:dyDescent="0.25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7"/>
      <c r="L104" s="96"/>
      <c r="M104" s="96"/>
      <c r="N104" s="97"/>
      <c r="O104" s="96"/>
      <c r="P104" s="96"/>
      <c r="Q104" s="4"/>
    </row>
    <row r="105" spans="1:17" ht="18" x14ac:dyDescent="0.25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7"/>
      <c r="L105" s="96"/>
      <c r="M105" s="96"/>
      <c r="N105" s="97"/>
      <c r="O105" s="96"/>
      <c r="P105" s="96"/>
      <c r="Q105" s="4"/>
    </row>
    <row r="106" spans="1:17" ht="18" x14ac:dyDescent="0.25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7"/>
      <c r="L106" s="96"/>
      <c r="M106" s="96"/>
      <c r="N106" s="97"/>
      <c r="O106" s="96"/>
      <c r="P106" s="96"/>
      <c r="Q106" s="4"/>
    </row>
    <row r="107" spans="1:17" ht="18" x14ac:dyDescent="0.25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7"/>
      <c r="L107" s="96"/>
      <c r="M107" s="96"/>
      <c r="N107" s="97"/>
      <c r="O107" s="96"/>
      <c r="P107" s="96"/>
      <c r="Q107" s="4"/>
    </row>
    <row r="108" spans="1:17" ht="18" x14ac:dyDescent="0.25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7"/>
      <c r="L108" s="96"/>
      <c r="M108" s="96"/>
      <c r="N108" s="97"/>
      <c r="O108" s="96"/>
      <c r="P108" s="96"/>
      <c r="Q108" s="4"/>
    </row>
    <row r="109" spans="1:17" ht="18" x14ac:dyDescent="0.25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7"/>
      <c r="L109" s="96"/>
      <c r="M109" s="96"/>
      <c r="N109" s="97"/>
      <c r="O109" s="96"/>
      <c r="P109" s="96"/>
      <c r="Q109" s="4"/>
    </row>
    <row r="110" spans="1:17" ht="18" x14ac:dyDescent="0.25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7"/>
      <c r="L110" s="96"/>
      <c r="M110" s="96"/>
      <c r="N110" s="97"/>
      <c r="O110" s="96"/>
      <c r="P110" s="96"/>
      <c r="Q110" s="4"/>
    </row>
    <row r="111" spans="1:17" ht="18" x14ac:dyDescent="0.25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7"/>
      <c r="L111" s="96"/>
      <c r="M111" s="96"/>
      <c r="N111" s="97"/>
      <c r="O111" s="96"/>
      <c r="P111" s="96"/>
      <c r="Q111" s="4"/>
    </row>
    <row r="112" spans="1:17" ht="18" x14ac:dyDescent="0.25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7"/>
      <c r="L112" s="96"/>
      <c r="M112" s="96"/>
      <c r="N112" s="97"/>
      <c r="O112" s="96"/>
      <c r="P112" s="96"/>
      <c r="Q112" s="4"/>
    </row>
    <row r="113" spans="1:17" ht="18" x14ac:dyDescent="0.25">
      <c r="A113" s="95"/>
      <c r="B113" s="96"/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7"/>
      <c r="O113" s="96"/>
      <c r="P113" s="96"/>
      <c r="Q113" s="4"/>
    </row>
    <row r="114" spans="1:17" ht="18" x14ac:dyDescent="0.25">
      <c r="A114" s="95"/>
      <c r="B114" s="96"/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7"/>
      <c r="O114" s="96"/>
      <c r="P114" s="96"/>
      <c r="Q114" s="4"/>
    </row>
    <row r="115" spans="1:17" ht="18" x14ac:dyDescent="0.25">
      <c r="A115" s="95"/>
      <c r="B115" s="96"/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7"/>
      <c r="O115" s="96"/>
      <c r="P115" s="96"/>
      <c r="Q115" s="4"/>
    </row>
    <row r="116" spans="1:17" ht="18" x14ac:dyDescent="0.25">
      <c r="A116" s="95"/>
      <c r="B116" s="96"/>
      <c r="C116" s="96"/>
      <c r="D116" s="96"/>
      <c r="E116" s="96"/>
      <c r="F116" s="96"/>
      <c r="G116" s="96"/>
      <c r="H116" s="96"/>
      <c r="I116" s="96"/>
      <c r="J116" s="96"/>
      <c r="K116" s="97"/>
      <c r="L116" s="96"/>
      <c r="M116" s="96"/>
      <c r="N116" s="97"/>
      <c r="O116" s="96"/>
      <c r="P116" s="96"/>
      <c r="Q116" s="4"/>
    </row>
    <row r="117" spans="1:17" ht="18" x14ac:dyDescent="0.25">
      <c r="A117" s="95"/>
      <c r="B117" s="96"/>
      <c r="C117" s="96"/>
      <c r="D117" s="96"/>
      <c r="E117" s="96"/>
      <c r="F117" s="96"/>
      <c r="G117" s="96"/>
      <c r="H117" s="96"/>
      <c r="I117" s="96"/>
      <c r="J117" s="96"/>
      <c r="K117" s="97"/>
      <c r="L117" s="96"/>
      <c r="M117" s="96"/>
      <c r="N117" s="97"/>
      <c r="O117" s="96"/>
      <c r="P117" s="96"/>
      <c r="Q117" s="4"/>
    </row>
    <row r="118" spans="1:17" ht="18" x14ac:dyDescent="0.25">
      <c r="A118" s="95"/>
      <c r="B118" s="96"/>
      <c r="C118" s="96"/>
      <c r="D118" s="96"/>
      <c r="E118" s="96"/>
      <c r="F118" s="96"/>
      <c r="G118" s="96"/>
      <c r="H118" s="96"/>
      <c r="I118" s="96"/>
      <c r="J118" s="96"/>
      <c r="K118" s="97"/>
      <c r="L118" s="96"/>
      <c r="M118" s="96"/>
      <c r="N118" s="97"/>
      <c r="O118" s="96"/>
      <c r="P118" s="96"/>
      <c r="Q118" s="4"/>
    </row>
    <row r="119" spans="1:17" ht="18" x14ac:dyDescent="0.25">
      <c r="A119" s="95"/>
      <c r="B119" s="96"/>
      <c r="C119" s="96"/>
      <c r="D119" s="96"/>
      <c r="E119" s="96"/>
      <c r="F119" s="96"/>
      <c r="G119" s="96"/>
      <c r="H119" s="96"/>
      <c r="I119" s="96"/>
      <c r="J119" s="96"/>
      <c r="K119" s="97"/>
      <c r="L119" s="96"/>
      <c r="M119" s="96"/>
      <c r="N119" s="97"/>
      <c r="O119" s="96"/>
      <c r="P119" s="96"/>
      <c r="Q119" s="4"/>
    </row>
    <row r="120" spans="1:17" ht="18" x14ac:dyDescent="0.25">
      <c r="A120" s="95"/>
      <c r="B120" s="96"/>
      <c r="C120" s="96"/>
      <c r="D120" s="96"/>
      <c r="E120" s="96"/>
      <c r="F120" s="96"/>
      <c r="G120" s="96"/>
      <c r="H120" s="96"/>
      <c r="I120" s="96"/>
      <c r="J120" s="96"/>
      <c r="K120" s="97"/>
      <c r="L120" s="96"/>
      <c r="M120" s="96"/>
      <c r="N120" s="97"/>
      <c r="O120" s="96"/>
      <c r="P120" s="96"/>
      <c r="Q120" s="4"/>
    </row>
    <row r="121" spans="1:17" ht="18" x14ac:dyDescent="0.25">
      <c r="A121" s="95"/>
      <c r="B121" s="96"/>
      <c r="C121" s="96"/>
      <c r="D121" s="96"/>
      <c r="E121" s="96"/>
      <c r="F121" s="96"/>
      <c r="G121" s="96"/>
      <c r="H121" s="96"/>
      <c r="I121" s="96"/>
      <c r="J121" s="96"/>
      <c r="K121" s="97"/>
      <c r="L121" s="96"/>
      <c r="M121" s="96"/>
      <c r="N121" s="97"/>
      <c r="O121" s="96"/>
      <c r="P121" s="96"/>
      <c r="Q121" s="4"/>
    </row>
    <row r="122" spans="1:17" ht="18" x14ac:dyDescent="0.25">
      <c r="A122" s="95"/>
      <c r="B122" s="96"/>
      <c r="C122" s="96"/>
      <c r="D122" s="96"/>
      <c r="E122" s="96"/>
      <c r="F122" s="96"/>
      <c r="G122" s="96"/>
      <c r="H122" s="96"/>
      <c r="I122" s="96"/>
      <c r="J122" s="96"/>
      <c r="K122" s="97"/>
      <c r="L122" s="96"/>
      <c r="M122" s="96"/>
      <c r="N122" s="97"/>
      <c r="O122" s="96"/>
      <c r="P122" s="96"/>
      <c r="Q122" s="4"/>
    </row>
    <row r="123" spans="1:17" ht="18" x14ac:dyDescent="0.25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7"/>
      <c r="L123" s="96"/>
      <c r="M123" s="96"/>
      <c r="N123" s="97"/>
      <c r="O123" s="96"/>
      <c r="P123" s="96"/>
      <c r="Q123" s="4"/>
    </row>
    <row r="124" spans="1:17" ht="18" x14ac:dyDescent="0.25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7"/>
      <c r="L124" s="96"/>
      <c r="M124" s="96"/>
      <c r="N124" s="97"/>
      <c r="O124" s="96"/>
      <c r="P124" s="96"/>
      <c r="Q124" s="4"/>
    </row>
    <row r="125" spans="1:17" ht="18" x14ac:dyDescent="0.25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7"/>
      <c r="L125" s="96"/>
      <c r="M125" s="96"/>
      <c r="N125" s="97"/>
      <c r="O125" s="96"/>
      <c r="P125" s="96"/>
      <c r="Q125" s="4"/>
    </row>
    <row r="126" spans="1:17" ht="18" x14ac:dyDescent="0.25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7"/>
      <c r="L126" s="96"/>
      <c r="M126" s="96"/>
      <c r="N126" s="97"/>
      <c r="O126" s="96"/>
      <c r="P126" s="96"/>
      <c r="Q126" s="4"/>
    </row>
    <row r="127" spans="1:17" ht="18" x14ac:dyDescent="0.25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7"/>
      <c r="L127" s="96"/>
      <c r="M127" s="96"/>
      <c r="N127" s="97"/>
      <c r="O127" s="96"/>
      <c r="P127" s="96"/>
      <c r="Q127" s="4"/>
    </row>
    <row r="128" spans="1:17" ht="18" x14ac:dyDescent="0.25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7"/>
      <c r="L128" s="96"/>
      <c r="M128" s="96"/>
      <c r="N128" s="97"/>
      <c r="O128" s="96"/>
      <c r="P128" s="96"/>
      <c r="Q128" s="4"/>
    </row>
    <row r="129" spans="1:17" ht="18" x14ac:dyDescent="0.25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7"/>
      <c r="L129" s="96"/>
      <c r="M129" s="96"/>
      <c r="N129" s="97"/>
      <c r="O129" s="96"/>
      <c r="P129" s="96"/>
      <c r="Q129" s="4"/>
    </row>
    <row r="130" spans="1:17" ht="18" x14ac:dyDescent="0.25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7"/>
      <c r="O130" s="96"/>
      <c r="P130" s="96"/>
      <c r="Q130" s="4"/>
    </row>
    <row r="131" spans="1:17" ht="18" x14ac:dyDescent="0.25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7"/>
      <c r="L131" s="96"/>
      <c r="M131" s="96"/>
      <c r="N131" s="97"/>
      <c r="O131" s="96"/>
      <c r="P131" s="96"/>
      <c r="Q131" s="4"/>
    </row>
    <row r="132" spans="1:17" ht="18" x14ac:dyDescent="0.25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7"/>
      <c r="L132" s="96"/>
      <c r="M132" s="96"/>
      <c r="N132" s="97"/>
      <c r="O132" s="96"/>
      <c r="P132" s="96"/>
      <c r="Q132" s="4"/>
    </row>
    <row r="133" spans="1:17" ht="18" x14ac:dyDescent="0.25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7"/>
      <c r="L133" s="96"/>
      <c r="M133" s="96"/>
      <c r="N133" s="97"/>
      <c r="O133" s="96"/>
      <c r="P133" s="96"/>
      <c r="Q133" s="4"/>
    </row>
    <row r="134" spans="1:17" ht="18" x14ac:dyDescent="0.2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7"/>
      <c r="L134" s="96"/>
      <c r="M134" s="96"/>
      <c r="N134" s="97"/>
      <c r="O134" s="96"/>
      <c r="P134" s="96"/>
      <c r="Q134" s="4"/>
    </row>
    <row r="135" spans="1:17" ht="18" x14ac:dyDescent="0.25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7"/>
      <c r="L135" s="96"/>
      <c r="M135" s="96"/>
      <c r="N135" s="97"/>
      <c r="O135" s="96"/>
      <c r="P135" s="96"/>
      <c r="Q135" s="4"/>
    </row>
    <row r="136" spans="1:17" ht="18" x14ac:dyDescent="0.25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7"/>
      <c r="L136" s="96"/>
      <c r="M136" s="96"/>
      <c r="N136" s="97"/>
      <c r="O136" s="96"/>
      <c r="P136" s="96"/>
      <c r="Q136" s="4"/>
    </row>
    <row r="137" spans="1:17" ht="18" x14ac:dyDescent="0.2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7"/>
      <c r="L137" s="96"/>
      <c r="M137" s="96"/>
      <c r="N137" s="97"/>
      <c r="O137" s="96"/>
      <c r="P137" s="96"/>
      <c r="Q137" s="4"/>
    </row>
    <row r="138" spans="1:17" ht="18" x14ac:dyDescent="0.25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7"/>
      <c r="L138" s="96"/>
      <c r="M138" s="96"/>
      <c r="N138" s="97"/>
      <c r="O138" s="96"/>
      <c r="P138" s="96"/>
      <c r="Q138" s="4"/>
    </row>
    <row r="139" spans="1:17" ht="18" x14ac:dyDescent="0.25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7"/>
      <c r="L139" s="96"/>
      <c r="M139" s="96"/>
      <c r="N139" s="97"/>
      <c r="O139" s="96"/>
      <c r="P139" s="96"/>
      <c r="Q139" s="4"/>
    </row>
    <row r="140" spans="1:17" ht="18" x14ac:dyDescent="0.2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7"/>
      <c r="L140" s="96"/>
      <c r="M140" s="96"/>
      <c r="N140" s="97"/>
      <c r="O140" s="96"/>
      <c r="P140" s="96"/>
      <c r="Q140" s="4"/>
    </row>
    <row r="141" spans="1:17" ht="18" x14ac:dyDescent="0.25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7"/>
      <c r="L141" s="96"/>
      <c r="M141" s="96"/>
      <c r="N141" s="97"/>
      <c r="O141" s="96"/>
      <c r="P141" s="96"/>
      <c r="Q141" s="4"/>
    </row>
    <row r="142" spans="1:17" ht="18" x14ac:dyDescent="0.25">
      <c r="A142" s="95"/>
      <c r="B142" s="96"/>
      <c r="C142" s="96"/>
      <c r="D142" s="96"/>
      <c r="E142" s="96"/>
      <c r="F142" s="96"/>
      <c r="G142" s="96"/>
      <c r="H142" s="96"/>
      <c r="I142" s="96"/>
      <c r="J142" s="96"/>
      <c r="K142" s="97"/>
      <c r="L142" s="96"/>
      <c r="M142" s="96"/>
      <c r="N142" s="97"/>
      <c r="O142" s="96"/>
      <c r="P142" s="96"/>
      <c r="Q142" s="4"/>
    </row>
    <row r="143" spans="1:17" ht="18" x14ac:dyDescent="0.2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7"/>
      <c r="L143" s="96"/>
      <c r="M143" s="96"/>
      <c r="N143" s="97"/>
      <c r="O143" s="96"/>
      <c r="P143" s="96"/>
      <c r="Q143" s="4"/>
    </row>
    <row r="144" spans="1:17" ht="18" x14ac:dyDescent="0.25">
      <c r="A144" s="95"/>
      <c r="B144" s="96"/>
      <c r="C144" s="96"/>
      <c r="D144" s="96"/>
      <c r="E144" s="96"/>
      <c r="F144" s="96"/>
      <c r="G144" s="96"/>
      <c r="H144" s="96"/>
      <c r="I144" s="96"/>
      <c r="J144" s="96"/>
      <c r="K144" s="97"/>
      <c r="L144" s="96"/>
      <c r="M144" s="96"/>
      <c r="N144" s="97"/>
      <c r="O144" s="96"/>
      <c r="P144" s="96"/>
      <c r="Q144" s="4"/>
    </row>
    <row r="145" spans="1:17" ht="18" x14ac:dyDescent="0.25">
      <c r="A145" s="95"/>
      <c r="B145" s="96"/>
      <c r="C145" s="96"/>
      <c r="D145" s="96"/>
      <c r="E145" s="96"/>
      <c r="F145" s="96"/>
      <c r="G145" s="96"/>
      <c r="H145" s="96"/>
      <c r="I145" s="96"/>
      <c r="J145" s="96"/>
      <c r="K145" s="97"/>
      <c r="L145" s="96"/>
      <c r="M145" s="96"/>
      <c r="N145" s="97"/>
      <c r="O145" s="96"/>
      <c r="P145" s="96"/>
      <c r="Q145" s="4"/>
    </row>
    <row r="146" spans="1:17" ht="18" x14ac:dyDescent="0.2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7"/>
      <c r="L146" s="96"/>
      <c r="M146" s="96"/>
      <c r="N146" s="97"/>
      <c r="O146" s="96"/>
      <c r="P146" s="96"/>
      <c r="Q146" s="4"/>
    </row>
    <row r="147" spans="1:17" ht="18" x14ac:dyDescent="0.25">
      <c r="A147" s="95"/>
      <c r="B147" s="96"/>
      <c r="C147" s="96"/>
      <c r="D147" s="96"/>
      <c r="E147" s="96"/>
      <c r="F147" s="96"/>
      <c r="G147" s="96"/>
      <c r="H147" s="96"/>
      <c r="I147" s="96"/>
      <c r="J147" s="96"/>
      <c r="K147" s="97"/>
      <c r="L147" s="96"/>
      <c r="M147" s="96"/>
      <c r="N147" s="97"/>
      <c r="O147" s="96"/>
      <c r="P147" s="96"/>
      <c r="Q147" s="4"/>
    </row>
    <row r="148" spans="1:17" ht="18" x14ac:dyDescent="0.25">
      <c r="A148" s="95"/>
      <c r="B148" s="96"/>
      <c r="C148" s="96"/>
      <c r="D148" s="96"/>
      <c r="E148" s="96"/>
      <c r="F148" s="96"/>
      <c r="G148" s="96"/>
      <c r="H148" s="96"/>
      <c r="I148" s="96"/>
      <c r="J148" s="96"/>
      <c r="K148" s="97"/>
      <c r="L148" s="96"/>
      <c r="M148" s="96"/>
      <c r="N148" s="97"/>
      <c r="O148" s="96"/>
      <c r="P148" s="96"/>
      <c r="Q148" s="4"/>
    </row>
    <row r="149" spans="1:17" ht="18" x14ac:dyDescent="0.2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7"/>
      <c r="L149" s="96"/>
      <c r="M149" s="96"/>
      <c r="N149" s="97"/>
      <c r="O149" s="96"/>
      <c r="P149" s="96"/>
      <c r="Q149" s="4"/>
    </row>
    <row r="150" spans="1:17" ht="18" x14ac:dyDescent="0.25">
      <c r="A150" s="95"/>
      <c r="B150" s="96"/>
      <c r="C150" s="96"/>
      <c r="D150" s="96"/>
      <c r="E150" s="96"/>
      <c r="F150" s="96"/>
      <c r="G150" s="96"/>
      <c r="H150" s="96"/>
      <c r="I150" s="96"/>
      <c r="J150" s="96"/>
      <c r="K150" s="97"/>
      <c r="L150" s="96"/>
      <c r="M150" s="96"/>
      <c r="N150" s="97"/>
      <c r="O150" s="96"/>
      <c r="P150" s="96"/>
      <c r="Q150" s="4"/>
    </row>
    <row r="151" spans="1:17" ht="18" x14ac:dyDescent="0.25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7"/>
      <c r="L151" s="96"/>
      <c r="M151" s="96"/>
      <c r="N151" s="97"/>
      <c r="O151" s="96"/>
      <c r="P151" s="96"/>
      <c r="Q151" s="4"/>
    </row>
    <row r="152" spans="1:17" ht="18" x14ac:dyDescent="0.2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7"/>
      <c r="L152" s="96"/>
      <c r="M152" s="96"/>
      <c r="N152" s="97"/>
      <c r="O152" s="96"/>
      <c r="P152" s="96"/>
      <c r="Q152" s="4"/>
    </row>
    <row r="153" spans="1:17" ht="18" x14ac:dyDescent="0.25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7"/>
      <c r="L153" s="96"/>
      <c r="M153" s="96"/>
      <c r="N153" s="97"/>
      <c r="O153" s="96"/>
      <c r="P153" s="96"/>
      <c r="Q153" s="4"/>
    </row>
    <row r="154" spans="1:17" ht="18" x14ac:dyDescent="0.25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7"/>
      <c r="L154" s="96"/>
      <c r="M154" s="96"/>
      <c r="N154" s="97"/>
      <c r="O154" s="96"/>
      <c r="P154" s="96"/>
      <c r="Q154" s="4"/>
    </row>
    <row r="155" spans="1:17" ht="18" x14ac:dyDescent="0.25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7"/>
      <c r="L155" s="96"/>
      <c r="M155" s="96"/>
      <c r="N155" s="97"/>
      <c r="O155" s="96"/>
      <c r="P155" s="96"/>
      <c r="Q155" s="4"/>
    </row>
    <row r="156" spans="1:17" ht="18" x14ac:dyDescent="0.25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7"/>
      <c r="L156" s="96"/>
      <c r="M156" s="96"/>
      <c r="N156" s="97"/>
      <c r="O156" s="96"/>
      <c r="P156" s="96"/>
      <c r="Q156" s="4"/>
    </row>
    <row r="157" spans="1:17" ht="18" x14ac:dyDescent="0.25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7"/>
      <c r="L157" s="96"/>
      <c r="M157" s="96"/>
      <c r="N157" s="97"/>
      <c r="O157" s="96"/>
      <c r="P157" s="96"/>
      <c r="Q157" s="4"/>
    </row>
    <row r="158" spans="1:17" ht="18" x14ac:dyDescent="0.25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7"/>
      <c r="L158" s="96"/>
      <c r="M158" s="96"/>
      <c r="N158" s="97"/>
      <c r="O158" s="96"/>
      <c r="P158" s="96"/>
      <c r="Q158" s="4"/>
    </row>
    <row r="159" spans="1:17" ht="18" x14ac:dyDescent="0.25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7"/>
      <c r="L159" s="96"/>
      <c r="M159" s="96"/>
      <c r="N159" s="97"/>
      <c r="O159" s="96"/>
      <c r="P159" s="96"/>
      <c r="Q159" s="4"/>
    </row>
    <row r="160" spans="1:17" ht="18" x14ac:dyDescent="0.25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7"/>
      <c r="L160" s="96"/>
      <c r="M160" s="96"/>
      <c r="N160" s="97"/>
      <c r="O160" s="96"/>
      <c r="P160" s="96"/>
      <c r="Q160" s="4"/>
    </row>
    <row r="161" spans="1:17" ht="18" x14ac:dyDescent="0.25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7"/>
      <c r="L161" s="96"/>
      <c r="M161" s="96"/>
      <c r="N161" s="97"/>
      <c r="O161" s="96"/>
      <c r="P161" s="96"/>
      <c r="Q161" s="4"/>
    </row>
    <row r="162" spans="1:17" ht="18" x14ac:dyDescent="0.25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7"/>
      <c r="L162" s="96"/>
      <c r="M162" s="96"/>
      <c r="N162" s="97"/>
      <c r="O162" s="96"/>
      <c r="P162" s="96"/>
      <c r="Q162" s="4"/>
    </row>
    <row r="163" spans="1:17" ht="18" x14ac:dyDescent="0.25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7"/>
      <c r="L163" s="96"/>
      <c r="M163" s="96"/>
      <c r="N163" s="97"/>
      <c r="O163" s="96"/>
      <c r="P163" s="96"/>
      <c r="Q163" s="4"/>
    </row>
    <row r="164" spans="1:17" ht="18" x14ac:dyDescent="0.25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7"/>
      <c r="L164" s="96"/>
      <c r="M164" s="96"/>
      <c r="N164" s="97"/>
      <c r="O164" s="96"/>
      <c r="P164" s="96"/>
      <c r="Q164" s="4"/>
    </row>
    <row r="165" spans="1:17" ht="18" x14ac:dyDescent="0.25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7"/>
      <c r="L165" s="96"/>
      <c r="M165" s="96"/>
      <c r="N165" s="97"/>
      <c r="O165" s="96"/>
      <c r="P165" s="96"/>
      <c r="Q165" s="4"/>
    </row>
    <row r="166" spans="1:17" ht="18" x14ac:dyDescent="0.25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7"/>
      <c r="O166" s="96"/>
      <c r="P166" s="96"/>
      <c r="Q166" s="4"/>
    </row>
    <row r="167" spans="1:17" ht="18" x14ac:dyDescent="0.25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7"/>
      <c r="L167" s="96"/>
      <c r="M167" s="96"/>
      <c r="N167" s="97"/>
      <c r="O167" s="96"/>
      <c r="P167" s="96"/>
      <c r="Q167" s="4"/>
    </row>
    <row r="168" spans="1:17" ht="18" x14ac:dyDescent="0.25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7"/>
      <c r="L168" s="96"/>
      <c r="M168" s="96"/>
      <c r="N168" s="97"/>
      <c r="O168" s="96"/>
      <c r="P168" s="96"/>
      <c r="Q168" s="4"/>
    </row>
    <row r="169" spans="1:17" ht="18" x14ac:dyDescent="0.25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7"/>
      <c r="L169" s="96"/>
      <c r="M169" s="96"/>
      <c r="N169" s="97"/>
      <c r="O169" s="96"/>
      <c r="P169" s="96"/>
      <c r="Q169" s="4"/>
    </row>
    <row r="170" spans="1:17" ht="18" x14ac:dyDescent="0.25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7"/>
      <c r="L170" s="96"/>
      <c r="M170" s="96"/>
      <c r="N170" s="97"/>
      <c r="O170" s="96"/>
      <c r="P170" s="96"/>
      <c r="Q170" s="4"/>
    </row>
    <row r="171" spans="1:17" ht="18" x14ac:dyDescent="0.25">
      <c r="A171" s="95"/>
      <c r="B171" s="96"/>
      <c r="C171" s="96"/>
      <c r="D171" s="96"/>
      <c r="E171" s="96"/>
      <c r="F171" s="96"/>
      <c r="G171" s="96"/>
      <c r="H171" s="96"/>
      <c r="I171" s="96"/>
      <c r="J171" s="96"/>
      <c r="K171" s="97"/>
      <c r="L171" s="96"/>
      <c r="M171" s="96"/>
      <c r="N171" s="97"/>
      <c r="O171" s="96"/>
      <c r="P171" s="96"/>
      <c r="Q171" s="4"/>
    </row>
    <row r="172" spans="1:17" ht="18" x14ac:dyDescent="0.25">
      <c r="A172" s="95"/>
      <c r="B172" s="96"/>
      <c r="C172" s="96"/>
      <c r="D172" s="96"/>
      <c r="E172" s="96"/>
      <c r="F172" s="96"/>
      <c r="G172" s="96"/>
      <c r="H172" s="96"/>
      <c r="I172" s="96"/>
      <c r="J172" s="96"/>
      <c r="K172" s="97"/>
      <c r="L172" s="96"/>
      <c r="M172" s="96"/>
      <c r="N172" s="97"/>
      <c r="O172" s="96"/>
      <c r="P172" s="96"/>
      <c r="Q172" s="4"/>
    </row>
    <row r="173" spans="1:17" ht="18" x14ac:dyDescent="0.25">
      <c r="A173" s="95"/>
      <c r="B173" s="96"/>
      <c r="C173" s="96"/>
      <c r="D173" s="96"/>
      <c r="E173" s="96"/>
      <c r="F173" s="96"/>
      <c r="G173" s="96"/>
      <c r="H173" s="96"/>
      <c r="I173" s="96"/>
      <c r="J173" s="96"/>
      <c r="K173" s="97"/>
      <c r="L173" s="96"/>
      <c r="M173" s="96"/>
      <c r="N173" s="97"/>
      <c r="O173" s="96"/>
      <c r="P173" s="96"/>
      <c r="Q173" s="4"/>
    </row>
    <row r="174" spans="1:17" ht="18" x14ac:dyDescent="0.25">
      <c r="A174" s="95"/>
      <c r="B174" s="96"/>
      <c r="C174" s="96"/>
      <c r="D174" s="96"/>
      <c r="E174" s="96"/>
      <c r="F174" s="96"/>
      <c r="G174" s="96"/>
      <c r="H174" s="96"/>
      <c r="I174" s="96"/>
      <c r="J174" s="96"/>
      <c r="K174" s="97"/>
      <c r="L174" s="96"/>
      <c r="M174" s="96"/>
      <c r="N174" s="97"/>
      <c r="O174" s="96"/>
      <c r="P174" s="96"/>
      <c r="Q174" s="4"/>
    </row>
    <row r="175" spans="1:17" ht="18" x14ac:dyDescent="0.25">
      <c r="A175" s="95"/>
      <c r="B175" s="96"/>
      <c r="C175" s="96"/>
      <c r="D175" s="96"/>
      <c r="E175" s="96"/>
      <c r="F175" s="96"/>
      <c r="G175" s="96"/>
      <c r="H175" s="96"/>
      <c r="I175" s="96"/>
      <c r="J175" s="96"/>
      <c r="K175" s="97"/>
      <c r="L175" s="96"/>
      <c r="M175" s="96"/>
      <c r="N175" s="97"/>
      <c r="O175" s="96"/>
      <c r="P175" s="96"/>
      <c r="Q175" s="4"/>
    </row>
    <row r="176" spans="1:17" ht="18" x14ac:dyDescent="0.25">
      <c r="A176" s="95"/>
      <c r="B176" s="96"/>
      <c r="C176" s="96"/>
      <c r="D176" s="96"/>
      <c r="E176" s="96"/>
      <c r="F176" s="96"/>
      <c r="G176" s="96"/>
      <c r="H176" s="96"/>
      <c r="I176" s="96"/>
      <c r="J176" s="96"/>
      <c r="K176" s="97"/>
      <c r="L176" s="96"/>
      <c r="M176" s="96"/>
      <c r="N176" s="97"/>
      <c r="O176" s="96"/>
      <c r="P176" s="96"/>
      <c r="Q176" s="4"/>
    </row>
    <row r="177" spans="1:17" ht="18" x14ac:dyDescent="0.25">
      <c r="A177" s="95"/>
      <c r="B177" s="96"/>
      <c r="C177" s="96"/>
      <c r="D177" s="96"/>
      <c r="E177" s="96"/>
      <c r="F177" s="96"/>
      <c r="G177" s="96"/>
      <c r="H177" s="96"/>
      <c r="I177" s="96"/>
      <c r="J177" s="96"/>
      <c r="K177" s="97"/>
      <c r="L177" s="96"/>
      <c r="M177" s="96"/>
      <c r="N177" s="97"/>
      <c r="O177" s="96"/>
      <c r="P177" s="96"/>
      <c r="Q177" s="4"/>
    </row>
    <row r="178" spans="1:17" ht="18" x14ac:dyDescent="0.25">
      <c r="A178" s="95"/>
      <c r="B178" s="96"/>
      <c r="C178" s="96"/>
      <c r="D178" s="96"/>
      <c r="E178" s="96"/>
      <c r="F178" s="96"/>
      <c r="G178" s="96"/>
      <c r="H178" s="96"/>
      <c r="I178" s="96"/>
      <c r="J178" s="96"/>
      <c r="K178" s="97"/>
      <c r="L178" s="96"/>
      <c r="M178" s="96"/>
      <c r="N178" s="97"/>
      <c r="O178" s="96"/>
      <c r="P178" s="96"/>
      <c r="Q178" s="4"/>
    </row>
    <row r="179" spans="1:17" ht="18" x14ac:dyDescent="0.25">
      <c r="A179" s="95"/>
      <c r="B179" s="96"/>
      <c r="C179" s="96"/>
      <c r="D179" s="96"/>
      <c r="E179" s="96"/>
      <c r="F179" s="96"/>
      <c r="G179" s="96"/>
      <c r="H179" s="96"/>
      <c r="I179" s="96"/>
      <c r="J179" s="96"/>
      <c r="K179" s="97"/>
      <c r="L179" s="96"/>
      <c r="M179" s="96"/>
      <c r="N179" s="97"/>
      <c r="O179" s="96"/>
      <c r="P179" s="96"/>
      <c r="Q179" s="4"/>
    </row>
    <row r="180" spans="1:17" ht="18" x14ac:dyDescent="0.25">
      <c r="A180" s="95"/>
      <c r="B180" s="96"/>
      <c r="C180" s="96"/>
      <c r="D180" s="96"/>
      <c r="E180" s="96"/>
      <c r="F180" s="96"/>
      <c r="G180" s="96"/>
      <c r="H180" s="96"/>
      <c r="I180" s="96"/>
      <c r="J180" s="96"/>
      <c r="K180" s="97"/>
      <c r="L180" s="96"/>
      <c r="M180" s="96"/>
      <c r="N180" s="97"/>
      <c r="O180" s="96"/>
      <c r="P180" s="96"/>
      <c r="Q180" s="4"/>
    </row>
    <row r="181" spans="1:17" ht="18" x14ac:dyDescent="0.25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7"/>
      <c r="L181" s="96"/>
      <c r="M181" s="96"/>
      <c r="N181" s="97"/>
      <c r="O181" s="96"/>
      <c r="P181" s="96"/>
      <c r="Q181" s="4"/>
    </row>
    <row r="182" spans="1:17" ht="18" x14ac:dyDescent="0.25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7"/>
      <c r="L182" s="96"/>
      <c r="M182" s="96"/>
      <c r="N182" s="97"/>
      <c r="O182" s="96"/>
      <c r="P182" s="96"/>
      <c r="Q182" s="4"/>
    </row>
    <row r="183" spans="1:17" ht="18" x14ac:dyDescent="0.25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7"/>
      <c r="L183" s="96"/>
      <c r="M183" s="96"/>
      <c r="N183" s="97"/>
      <c r="O183" s="96"/>
      <c r="P183" s="96"/>
      <c r="Q183" s="4"/>
    </row>
    <row r="184" spans="1:17" ht="18" x14ac:dyDescent="0.25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7"/>
      <c r="L184" s="96"/>
      <c r="M184" s="96"/>
      <c r="N184" s="97"/>
      <c r="O184" s="96"/>
      <c r="P184" s="96"/>
      <c r="Q184" s="4"/>
    </row>
    <row r="185" spans="1:17" ht="18" x14ac:dyDescent="0.25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7"/>
      <c r="L185" s="96"/>
      <c r="M185" s="96"/>
      <c r="N185" s="97"/>
      <c r="O185" s="96"/>
      <c r="P185" s="96"/>
      <c r="Q185" s="4"/>
    </row>
    <row r="186" spans="1:17" ht="18" x14ac:dyDescent="0.25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7"/>
      <c r="L186" s="96"/>
      <c r="M186" s="96"/>
      <c r="N186" s="97"/>
      <c r="O186" s="96"/>
      <c r="P186" s="96"/>
      <c r="Q186" s="4"/>
    </row>
    <row r="187" spans="1:17" ht="18" x14ac:dyDescent="0.25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7"/>
      <c r="L187" s="96"/>
      <c r="M187" s="96"/>
      <c r="N187" s="97"/>
      <c r="O187" s="96"/>
      <c r="P187" s="96"/>
      <c r="Q187" s="4"/>
    </row>
    <row r="188" spans="1:17" ht="18" x14ac:dyDescent="0.25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7"/>
      <c r="L188" s="96"/>
      <c r="M188" s="96"/>
      <c r="N188" s="97"/>
      <c r="O188" s="96"/>
      <c r="P188" s="96"/>
      <c r="Q188" s="4"/>
    </row>
    <row r="189" spans="1:17" ht="18" x14ac:dyDescent="0.25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7"/>
      <c r="L189" s="96"/>
      <c r="M189" s="96"/>
      <c r="N189" s="97"/>
      <c r="O189" s="96"/>
      <c r="P189" s="96"/>
      <c r="Q189" s="4"/>
    </row>
    <row r="190" spans="1:17" ht="18" x14ac:dyDescent="0.25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7"/>
      <c r="L190" s="96"/>
      <c r="M190" s="96"/>
      <c r="N190" s="97"/>
      <c r="O190" s="96"/>
      <c r="P190" s="96"/>
      <c r="Q190" s="4"/>
    </row>
    <row r="191" spans="1:17" ht="18" x14ac:dyDescent="0.25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7"/>
      <c r="L191" s="96"/>
      <c r="M191" s="96"/>
      <c r="N191" s="97"/>
      <c r="O191" s="96"/>
      <c r="P191" s="96"/>
      <c r="Q191" s="4"/>
    </row>
    <row r="192" spans="1:17" ht="18" x14ac:dyDescent="0.25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7"/>
      <c r="L192" s="96"/>
      <c r="M192" s="96"/>
      <c r="N192" s="97"/>
      <c r="O192" s="96"/>
      <c r="P192" s="96"/>
      <c r="Q192" s="4"/>
    </row>
    <row r="193" spans="1:17" ht="18" x14ac:dyDescent="0.25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7"/>
      <c r="L193" s="96"/>
      <c r="M193" s="96"/>
      <c r="N193" s="97"/>
      <c r="O193" s="96"/>
      <c r="P193" s="96"/>
      <c r="Q193" s="4"/>
    </row>
    <row r="194" spans="1:17" ht="18" x14ac:dyDescent="0.25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7"/>
      <c r="L194" s="96"/>
      <c r="M194" s="96"/>
      <c r="N194" s="97"/>
      <c r="O194" s="96"/>
      <c r="P194" s="96"/>
      <c r="Q194" s="4"/>
    </row>
    <row r="195" spans="1:17" ht="18" x14ac:dyDescent="0.25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7"/>
      <c r="L195" s="96"/>
      <c r="M195" s="96"/>
      <c r="N195" s="97"/>
      <c r="O195" s="96"/>
      <c r="P195" s="96"/>
      <c r="Q195" s="4"/>
    </row>
    <row r="196" spans="1:17" ht="18" x14ac:dyDescent="0.25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7"/>
      <c r="L196" s="96"/>
      <c r="M196" s="96"/>
      <c r="N196" s="97"/>
      <c r="O196" s="96"/>
      <c r="P196" s="96"/>
      <c r="Q196" s="4"/>
    </row>
    <row r="197" spans="1:17" ht="18" x14ac:dyDescent="0.25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7"/>
      <c r="L197" s="96"/>
      <c r="M197" s="96"/>
      <c r="N197" s="97"/>
      <c r="O197" s="96"/>
      <c r="P197" s="96"/>
      <c r="Q197" s="4"/>
    </row>
    <row r="198" spans="1:17" ht="18" x14ac:dyDescent="0.25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7"/>
      <c r="L198" s="96"/>
      <c r="M198" s="96"/>
      <c r="N198" s="97"/>
      <c r="O198" s="96"/>
      <c r="P198" s="96"/>
      <c r="Q198" s="4"/>
    </row>
    <row r="199" spans="1:17" ht="18" x14ac:dyDescent="0.25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7"/>
      <c r="L199" s="96"/>
      <c r="M199" s="96"/>
      <c r="N199" s="97"/>
      <c r="O199" s="96"/>
      <c r="P199" s="96"/>
      <c r="Q199" s="4"/>
    </row>
    <row r="200" spans="1:17" ht="18" x14ac:dyDescent="0.25">
      <c r="A200" s="95"/>
      <c r="B200" s="96"/>
      <c r="C200" s="96"/>
      <c r="D200" s="96"/>
      <c r="E200" s="96"/>
      <c r="F200" s="96"/>
      <c r="G200" s="96"/>
      <c r="H200" s="96"/>
      <c r="I200" s="96"/>
      <c r="J200" s="96"/>
      <c r="K200" s="97"/>
      <c r="L200" s="96"/>
      <c r="M200" s="96"/>
      <c r="N200" s="97"/>
      <c r="O200" s="96"/>
      <c r="P200" s="96"/>
      <c r="Q200" s="4"/>
    </row>
    <row r="201" spans="1:17" ht="18" x14ac:dyDescent="0.25">
      <c r="A201" s="95"/>
      <c r="B201" s="96"/>
      <c r="C201" s="96"/>
      <c r="D201" s="96"/>
      <c r="E201" s="96"/>
      <c r="F201" s="96"/>
      <c r="G201" s="96"/>
      <c r="H201" s="96"/>
      <c r="I201" s="96"/>
      <c r="J201" s="96"/>
      <c r="K201" s="97"/>
      <c r="L201" s="96"/>
      <c r="M201" s="96"/>
      <c r="N201" s="97"/>
      <c r="O201" s="96"/>
      <c r="P201" s="96"/>
      <c r="Q201" s="4"/>
    </row>
    <row r="202" spans="1:17" ht="18" x14ac:dyDescent="0.25">
      <c r="A202" s="95"/>
      <c r="B202" s="96"/>
      <c r="C202" s="96"/>
      <c r="D202" s="96"/>
      <c r="E202" s="96"/>
      <c r="F202" s="96"/>
      <c r="G202" s="96"/>
      <c r="H202" s="96"/>
      <c r="I202" s="96"/>
      <c r="J202" s="96"/>
      <c r="K202" s="97"/>
      <c r="L202" s="96"/>
      <c r="M202" s="96"/>
      <c r="N202" s="97"/>
      <c r="O202" s="96"/>
      <c r="P202" s="96"/>
      <c r="Q202" s="4"/>
    </row>
    <row r="203" spans="1:17" ht="15" customHeight="1" x14ac:dyDescent="0.25">
      <c r="A203" s="95"/>
      <c r="B203" s="96"/>
      <c r="C203" s="96"/>
      <c r="D203" s="96"/>
      <c r="E203" s="96"/>
      <c r="F203" s="96"/>
      <c r="G203" s="96"/>
      <c r="H203" s="96"/>
      <c r="I203" s="96"/>
      <c r="J203" s="96"/>
      <c r="K203" s="97"/>
      <c r="L203" s="96"/>
      <c r="M203" s="96"/>
      <c r="N203" s="97"/>
      <c r="O203" s="96"/>
      <c r="P203" s="96"/>
      <c r="Q203" s="4"/>
    </row>
    <row r="204" spans="1:17" ht="18.75" customHeight="1" x14ac:dyDescent="0.25">
      <c r="Q204" s="4"/>
    </row>
    <row r="205" spans="1:17" ht="18.75" customHeight="1" x14ac:dyDescent="0.25">
      <c r="Q205" s="4"/>
    </row>
    <row r="206" spans="1:17" ht="18.75" customHeight="1" x14ac:dyDescent="0.25">
      <c r="Q206" s="4"/>
    </row>
  </sheetData>
  <sheetProtection algorithmName="SHA-512" hashValue="//w/A8nKNlKv3rwakABS3yM14uxSTA6u/Szq6M9sfEdx7aFGRxAmN39nGDZgGUtgNFpwIoVHiAI7DnVqa8LPLw==" saltValue="I1M/5Y8uGNfWBiAUWvl7SQ==" spinCount="100000" sheet="1" objects="1" scenarios="1"/>
  <mergeCells count="29">
    <mergeCell ref="A7:A10"/>
    <mergeCell ref="B7:E7"/>
    <mergeCell ref="F7:P7"/>
    <mergeCell ref="B8:B10"/>
    <mergeCell ref="A5:H5"/>
    <mergeCell ref="I5:P5"/>
    <mergeCell ref="I8:I10"/>
    <mergeCell ref="I4:P4"/>
    <mergeCell ref="L9:L10"/>
    <mergeCell ref="M9:M10"/>
    <mergeCell ref="N9:N10"/>
    <mergeCell ref="O9:O10"/>
    <mergeCell ref="P9:P10"/>
    <mergeCell ref="A2:P2"/>
    <mergeCell ref="A6:H6"/>
    <mergeCell ref="I6:P6"/>
    <mergeCell ref="J8:J10"/>
    <mergeCell ref="K8:M8"/>
    <mergeCell ref="N8:P8"/>
    <mergeCell ref="K9:K10"/>
    <mergeCell ref="C8:C10"/>
    <mergeCell ref="D8:D10"/>
    <mergeCell ref="E8:E10"/>
    <mergeCell ref="F8:F10"/>
    <mergeCell ref="G8:G10"/>
    <mergeCell ref="H8:H10"/>
    <mergeCell ref="A3:H3"/>
    <mergeCell ref="I3:P3"/>
    <mergeCell ref="A4:H4"/>
  </mergeCells>
  <pageMargins left="0.7" right="0.7" top="0.75" bottom="0.75" header="0.3" footer="0.3"/>
  <pageSetup scale="59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پردازش!$J$8:$J$9</xm:f>
          </x14:formula1>
          <xm:sqref>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rightToLeft="1" workbookViewId="0">
      <selection sqref="A1:L1048576"/>
    </sheetView>
  </sheetViews>
  <sheetFormatPr defaultRowHeight="15" x14ac:dyDescent="0.25"/>
  <cols>
    <col min="1" max="5" width="9.140625" style="34"/>
    <col min="6" max="6" width="14.5703125" style="34" bestFit="1" customWidth="1"/>
    <col min="7" max="9" width="9.140625" style="34"/>
    <col min="10" max="10" width="13.42578125" style="34" bestFit="1" customWidth="1"/>
    <col min="11" max="11" width="9.140625" style="34"/>
  </cols>
  <sheetData>
    <row r="2" spans="1:10" ht="18" x14ac:dyDescent="0.25">
      <c r="A2" s="31"/>
      <c r="B2" s="32" t="s">
        <v>36</v>
      </c>
      <c r="C2" s="33">
        <f>1.1*'ورودی عملیات خاکی'!O11</f>
        <v>0</v>
      </c>
      <c r="D2" s="31"/>
      <c r="E2" s="31"/>
      <c r="F2"/>
      <c r="G2"/>
      <c r="H2"/>
      <c r="I2" s="31"/>
    </row>
    <row r="3" spans="1:10" ht="18" x14ac:dyDescent="0.25">
      <c r="A3" s="31"/>
      <c r="B3" s="32" t="s">
        <v>37</v>
      </c>
      <c r="C3" s="33">
        <f>0.9*'ورودی عملیات خاکی'!O11</f>
        <v>0</v>
      </c>
      <c r="D3" s="31"/>
      <c r="E3" s="31"/>
      <c r="F3"/>
      <c r="G3"/>
      <c r="H3"/>
      <c r="I3" s="31"/>
    </row>
    <row r="4" spans="1:10" ht="18" x14ac:dyDescent="0.25">
      <c r="A4" s="31"/>
      <c r="B4" s="32" t="s">
        <v>34</v>
      </c>
      <c r="C4" s="33" t="e">
        <f>AVERAGE('ورودی عملیات خاکی'!N11:N2003)</f>
        <v>#DIV/0!</v>
      </c>
      <c r="D4" s="31"/>
      <c r="E4" s="31"/>
      <c r="F4"/>
      <c r="G4"/>
      <c r="H4"/>
      <c r="I4" s="31"/>
    </row>
    <row r="5" spans="1:10" ht="18" x14ac:dyDescent="0.25">
      <c r="A5" s="31"/>
      <c r="B5" s="32" t="s">
        <v>35</v>
      </c>
      <c r="C5" s="35" t="e">
        <f>STDEVA('ورودی عملیات خاکی'!N11:N2003)</f>
        <v>#DIV/0!</v>
      </c>
      <c r="D5" s="31"/>
      <c r="E5" s="31"/>
      <c r="F5" s="45" t="s">
        <v>89</v>
      </c>
      <c r="G5" s="46">
        <f>'ورودی عملیات خاکی'!L11-3</f>
        <v>-3</v>
      </c>
      <c r="H5"/>
      <c r="I5" s="31"/>
    </row>
    <row r="6" spans="1:10" ht="18" x14ac:dyDescent="0.25">
      <c r="A6" s="31"/>
      <c r="B6" s="32" t="s">
        <v>30</v>
      </c>
      <c r="C6" s="33">
        <f>COUNT('ورودی عملیات خاکی'!N11:N2003)</f>
        <v>0</v>
      </c>
      <c r="D6" s="31"/>
      <c r="E6" s="31"/>
      <c r="F6" s="47" t="s">
        <v>90</v>
      </c>
      <c r="G6" s="46" t="s">
        <v>91</v>
      </c>
      <c r="I6" s="31"/>
    </row>
    <row r="7" spans="1:10" ht="18" x14ac:dyDescent="0.25">
      <c r="A7" s="31"/>
      <c r="B7" s="32" t="s">
        <v>38</v>
      </c>
      <c r="C7" s="33" t="e">
        <f>ROUNDUP(IF(C5&gt;0,(C2-C4)/C5,IF(C2&gt;=C4,100,0)),2)</f>
        <v>#DIV/0!</v>
      </c>
      <c r="D7" s="31"/>
      <c r="E7" s="31"/>
      <c r="F7" s="45" t="s">
        <v>90</v>
      </c>
      <c r="G7" s="46" t="s">
        <v>92</v>
      </c>
      <c r="H7"/>
      <c r="I7" s="31"/>
      <c r="J7" s="5" t="s">
        <v>77</v>
      </c>
    </row>
    <row r="8" spans="1:10" ht="18" x14ac:dyDescent="0.25">
      <c r="A8" s="31"/>
      <c r="B8" s="32" t="s">
        <v>39</v>
      </c>
      <c r="C8" s="33" t="e">
        <f>ROUNDUP(IF(C5&gt;0,(C4-C3)/C5,IF(C4&gt;C3,100,0)),2)</f>
        <v>#DIV/0!</v>
      </c>
      <c r="D8" s="31"/>
      <c r="E8" s="31"/>
      <c r="F8" s="32" t="s">
        <v>93</v>
      </c>
      <c r="G8" s="33">
        <f>COUNTIF('ورودی عملیات خاکی'!K11:K2000,G7&amp;'ورودی عملیات خاکی'!L11)</f>
        <v>0</v>
      </c>
      <c r="H8" s="31"/>
      <c r="I8" s="31"/>
      <c r="J8" s="5" t="s">
        <v>78</v>
      </c>
    </row>
    <row r="9" spans="1:10" ht="18" x14ac:dyDescent="0.25">
      <c r="A9" s="31"/>
      <c r="B9" s="32" t="s">
        <v>40</v>
      </c>
      <c r="C9" s="33" t="e">
        <f>IF(C2="-",100,IF(C7&lt;0,100-'Pu-ضخامت'!S6,'Pu-ضخامت'!S5))</f>
        <v>#DIV/0!</v>
      </c>
      <c r="D9" s="31"/>
      <c r="E9" s="31"/>
      <c r="F9" s="32" t="s">
        <v>94</v>
      </c>
      <c r="G9" s="33">
        <f>2*COUNTIF('ورودی عملیات خاکی'!K11:K2000,G6&amp;G5)</f>
        <v>0</v>
      </c>
      <c r="H9" s="31"/>
      <c r="I9" s="31"/>
      <c r="J9" s="5" t="s">
        <v>79</v>
      </c>
    </row>
    <row r="10" spans="1:10" ht="18" x14ac:dyDescent="0.25">
      <c r="A10" s="31"/>
      <c r="B10" s="32" t="s">
        <v>41</v>
      </c>
      <c r="C10" s="33" t="e">
        <f>IF(C3="-",100,IF(C8&lt;0,100-'Pl-ضخامت'!S6,'Pl-ضخامت'!S5))</f>
        <v>#DIV/0!</v>
      </c>
      <c r="D10" s="31"/>
      <c r="E10" s="31"/>
      <c r="F10" s="32" t="s">
        <v>95</v>
      </c>
      <c r="G10" s="48">
        <f>COUNT('ورودی عملیات خاکی'!K11:K2000)</f>
        <v>0</v>
      </c>
      <c r="H10" s="31"/>
      <c r="I10" s="31"/>
    </row>
    <row r="11" spans="1:10" ht="18" x14ac:dyDescent="0.25">
      <c r="A11" s="31"/>
      <c r="B11" s="36" t="s">
        <v>43</v>
      </c>
      <c r="C11" s="37" t="e">
        <f>C9+C10-100</f>
        <v>#DIV/0!</v>
      </c>
      <c r="D11" s="31"/>
      <c r="E11" s="31"/>
      <c r="F11" s="32" t="s">
        <v>96</v>
      </c>
      <c r="G11" s="33" t="e">
        <f>(G8-G9)/G10</f>
        <v>#DIV/0!</v>
      </c>
      <c r="H11" s="31"/>
      <c r="I11" s="31"/>
    </row>
    <row r="12" spans="1:10" ht="18.75" x14ac:dyDescent="0.25">
      <c r="A12" s="31"/>
      <c r="B12" s="77" t="s">
        <v>50</v>
      </c>
      <c r="C12" s="78"/>
      <c r="D12" s="79"/>
      <c r="E12" s="31"/>
      <c r="F12" s="77" t="s">
        <v>54</v>
      </c>
      <c r="G12" s="78"/>
      <c r="H12" s="79"/>
      <c r="I12" s="31"/>
    </row>
    <row r="13" spans="1:10" ht="18" x14ac:dyDescent="0.25">
      <c r="A13" s="31"/>
      <c r="B13" s="38" t="s">
        <v>45</v>
      </c>
      <c r="C13" s="38" t="s">
        <v>42</v>
      </c>
      <c r="D13" s="33" t="e">
        <f>'Category lll- ضخامت'!Y4</f>
        <v>#DIV/0!</v>
      </c>
      <c r="E13" s="31"/>
      <c r="F13" s="38" t="s">
        <v>45</v>
      </c>
      <c r="G13" s="38" t="s">
        <v>97</v>
      </c>
      <c r="H13" s="33" t="e">
        <f>IF((AND(G11&gt;0,'ورودی عملیات خاکی'!I5="می باشد")),G11^0.5,IF(G11&lt;0,"reject",G11))</f>
        <v>#DIV/0!</v>
      </c>
      <c r="I13" s="31"/>
    </row>
    <row r="14" spans="1:10" x14ac:dyDescent="0.25">
      <c r="A14" s="31"/>
      <c r="B14" s="31"/>
      <c r="C14" s="31"/>
      <c r="D14" s="31"/>
      <c r="E14" s="31"/>
      <c r="F14" s="31"/>
      <c r="G14" s="31"/>
      <c r="H14" s="31"/>
      <c r="I14" s="31"/>
    </row>
  </sheetData>
  <sheetProtection algorithmName="SHA-512" hashValue="1FjO8RRW6iyb6kWK/JMjt6DcEUVNrYI3Q6eAlmW3N6xV3ZCpFc4i264XSvgXQ0bmKv7uSaun4jcoKQ7q/nA+Ow==" saltValue="Xib5LXo/cYwtWg2rDQ9PNw==" spinCount="100000" sheet="1" objects="1" scenarios="1"/>
  <mergeCells count="2">
    <mergeCell ref="B12:D12"/>
    <mergeCell ref="F12:H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topLeftCell="K1" workbookViewId="0">
      <selection sqref="A1:AK1048576"/>
    </sheetView>
  </sheetViews>
  <sheetFormatPr defaultRowHeight="15" x14ac:dyDescent="0.25"/>
  <cols>
    <col min="1" max="14" width="9.140625" style="6"/>
    <col min="15" max="15" width="9.140625" style="30"/>
    <col min="16" max="16" width="9.140625" style="6"/>
    <col min="17" max="17" width="19.28515625" style="6" bestFit="1" customWidth="1"/>
    <col min="18" max="19" width="9.140625" style="6"/>
    <col min="20" max="21" width="0" style="6" hidden="1" customWidth="1"/>
    <col min="22" max="22" width="5.28515625" style="6" bestFit="1" customWidth="1"/>
    <col min="23" max="36" width="4.42578125" style="6" customWidth="1"/>
    <col min="37" max="37" width="9.140625" style="6"/>
    <col min="38" max="16384" width="9.140625" style="1"/>
  </cols>
  <sheetData>
    <row r="1" spans="1:37" s="2" customFormat="1" ht="18" thickBot="1" x14ac:dyDescent="0.45">
      <c r="A1" s="17"/>
      <c r="B1" s="18" t="s">
        <v>29</v>
      </c>
      <c r="C1" s="18" t="s">
        <v>28</v>
      </c>
      <c r="D1" s="18" t="s">
        <v>27</v>
      </c>
      <c r="E1" s="18" t="s">
        <v>26</v>
      </c>
      <c r="F1" s="18" t="s">
        <v>25</v>
      </c>
      <c r="G1" s="18" t="s">
        <v>24</v>
      </c>
      <c r="H1" s="18" t="s">
        <v>23</v>
      </c>
      <c r="I1" s="19" t="s">
        <v>22</v>
      </c>
      <c r="J1" s="17"/>
      <c r="K1" s="17"/>
      <c r="L1" s="17"/>
      <c r="M1" s="17"/>
      <c r="N1" s="17"/>
      <c r="O1" s="20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5.75" thickBot="1" x14ac:dyDescent="0.3">
      <c r="B2" s="82" t="s">
        <v>17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0" t="s">
        <v>18</v>
      </c>
      <c r="R2" s="21"/>
      <c r="S2" s="22" t="e">
        <f>پردازش!C7</f>
        <v>#DIV/0!</v>
      </c>
      <c r="V2" s="23" t="e">
        <f>-1*S2</f>
        <v>#DIV/0!</v>
      </c>
    </row>
    <row r="3" spans="1:37" ht="18.75" thickBot="1" x14ac:dyDescent="0.5">
      <c r="B3" s="15">
        <v>67</v>
      </c>
      <c r="C3" s="15">
        <v>43</v>
      </c>
      <c r="D3" s="15">
        <v>30</v>
      </c>
      <c r="E3" s="15">
        <v>23</v>
      </c>
      <c r="F3" s="15">
        <v>18</v>
      </c>
      <c r="G3" s="15">
        <v>15</v>
      </c>
      <c r="H3" s="15">
        <v>12</v>
      </c>
      <c r="I3" s="24">
        <v>10</v>
      </c>
      <c r="J3" s="15">
        <v>9</v>
      </c>
      <c r="K3" s="15">
        <v>8</v>
      </c>
      <c r="L3" s="15">
        <v>7</v>
      </c>
      <c r="M3" s="15">
        <v>6</v>
      </c>
      <c r="N3" s="15">
        <v>5</v>
      </c>
      <c r="O3" s="25">
        <v>4</v>
      </c>
      <c r="P3" s="15">
        <v>3</v>
      </c>
      <c r="Q3" s="81"/>
      <c r="R3" s="21" t="s">
        <v>30</v>
      </c>
      <c r="S3" s="26">
        <f>پردازش!C6</f>
        <v>0</v>
      </c>
    </row>
    <row r="4" spans="1:37" ht="18" x14ac:dyDescent="0.45">
      <c r="B4" s="11">
        <v>2.56</v>
      </c>
      <c r="C4" s="11">
        <v>2.5099999999999998</v>
      </c>
      <c r="D4" s="11">
        <v>2.48</v>
      </c>
      <c r="E4" s="11">
        <v>2.44</v>
      </c>
      <c r="F4" s="11">
        <v>2.39</v>
      </c>
      <c r="G4" s="11">
        <v>2.34</v>
      </c>
      <c r="H4" s="11">
        <v>2.2799999999999998</v>
      </c>
      <c r="I4" s="11">
        <v>2.2000000000000002</v>
      </c>
      <c r="J4" s="11">
        <v>2.13</v>
      </c>
      <c r="K4" s="11">
        <v>2.0699999999999998</v>
      </c>
      <c r="L4" s="11">
        <v>1.99</v>
      </c>
      <c r="M4" s="11">
        <v>1.88</v>
      </c>
      <c r="N4" s="11">
        <v>1.72</v>
      </c>
      <c r="O4" s="27">
        <v>1.49</v>
      </c>
      <c r="P4" s="11">
        <v>1.1599999999999999</v>
      </c>
      <c r="Q4" s="11">
        <v>100</v>
      </c>
      <c r="S4" s="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6">
        <v>67</v>
      </c>
      <c r="W4" s="6">
        <v>43</v>
      </c>
      <c r="X4" s="6">
        <v>30</v>
      </c>
      <c r="Y4" s="6">
        <v>23</v>
      </c>
      <c r="Z4" s="6">
        <v>18</v>
      </c>
      <c r="AA4" s="6">
        <v>15</v>
      </c>
      <c r="AB4" s="6">
        <v>12</v>
      </c>
      <c r="AC4" s="6">
        <v>10</v>
      </c>
      <c r="AD4" s="6">
        <v>9</v>
      </c>
      <c r="AE4" s="6">
        <v>8</v>
      </c>
      <c r="AF4" s="6">
        <v>7</v>
      </c>
      <c r="AG4" s="6">
        <v>6</v>
      </c>
      <c r="AH4" s="6">
        <v>5</v>
      </c>
      <c r="AI4" s="6">
        <v>4</v>
      </c>
      <c r="AJ4" s="6">
        <v>3</v>
      </c>
    </row>
    <row r="5" spans="1:37" ht="18" x14ac:dyDescent="0.45">
      <c r="B5" s="12">
        <v>2.16</v>
      </c>
      <c r="C5" s="12">
        <v>2.14</v>
      </c>
      <c r="D5" s="12">
        <v>2.12</v>
      </c>
      <c r="E5" s="12">
        <v>2.09</v>
      </c>
      <c r="F5" s="12">
        <v>2.0699999999999998</v>
      </c>
      <c r="G5" s="12">
        <v>2.04</v>
      </c>
      <c r="H5" s="12">
        <v>2.0099999999999998</v>
      </c>
      <c r="I5" s="12">
        <v>1.96</v>
      </c>
      <c r="J5" s="12">
        <v>1.91</v>
      </c>
      <c r="K5" s="12">
        <v>1.88</v>
      </c>
      <c r="L5" s="12">
        <v>1.82</v>
      </c>
      <c r="M5" s="12">
        <v>1.75</v>
      </c>
      <c r="N5" s="12">
        <v>1.64</v>
      </c>
      <c r="O5" s="28">
        <v>1.46</v>
      </c>
      <c r="P5" s="12" t="s">
        <v>7</v>
      </c>
      <c r="Q5" s="12">
        <v>99</v>
      </c>
      <c r="S5" s="29" t="e">
        <f>SUM(V5:AJ5)</f>
        <v>#DIV/0!</v>
      </c>
      <c r="V5" s="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6" t="e">
        <f t="shared" si="0"/>
        <v>#DIV/0!</v>
      </c>
      <c r="X5" s="6" t="e">
        <f t="shared" si="0"/>
        <v>#DIV/0!</v>
      </c>
      <c r="Y5" s="6" t="e">
        <f t="shared" si="0"/>
        <v>#DIV/0!</v>
      </c>
      <c r="Z5" s="6" t="e">
        <f t="shared" si="0"/>
        <v>#DIV/0!</v>
      </c>
      <c r="AA5" s="6" t="e">
        <f t="shared" si="0"/>
        <v>#DIV/0!</v>
      </c>
      <c r="AB5" s="6" t="e">
        <f t="shared" si="0"/>
        <v>#DIV/0!</v>
      </c>
      <c r="AC5" s="6" t="e">
        <f t="shared" si="0"/>
        <v>#DIV/0!</v>
      </c>
      <c r="AD5" s="6" t="e">
        <f t="shared" si="0"/>
        <v>#DIV/0!</v>
      </c>
      <c r="AE5" s="6" t="e">
        <f t="shared" si="0"/>
        <v>#DIV/0!</v>
      </c>
      <c r="AF5" s="6" t="e">
        <f t="shared" si="0"/>
        <v>#DIV/0!</v>
      </c>
      <c r="AG5" s="6" t="e">
        <f t="shared" si="0"/>
        <v>#DIV/0!</v>
      </c>
      <c r="AH5" s="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6" t="e">
        <f t="shared" si="0"/>
        <v>#DIV/0!</v>
      </c>
      <c r="AJ5" s="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2">
        <v>1.95</v>
      </c>
      <c r="C6" s="12">
        <v>1.94</v>
      </c>
      <c r="D6" s="12">
        <v>1.93</v>
      </c>
      <c r="E6" s="12">
        <v>1.91</v>
      </c>
      <c r="F6" s="12">
        <v>1.89</v>
      </c>
      <c r="G6" s="12">
        <v>1.87</v>
      </c>
      <c r="H6" s="12">
        <v>1.84</v>
      </c>
      <c r="I6" s="12">
        <v>1.81</v>
      </c>
      <c r="J6" s="12">
        <v>1.78</v>
      </c>
      <c r="K6" s="12">
        <v>1.75</v>
      </c>
      <c r="L6" s="12">
        <v>1.72</v>
      </c>
      <c r="M6" s="12">
        <v>1.66</v>
      </c>
      <c r="N6" s="12">
        <v>1.58</v>
      </c>
      <c r="O6" s="28">
        <v>1.43</v>
      </c>
      <c r="P6" s="12" t="s">
        <v>7</v>
      </c>
      <c r="Q6" s="12">
        <v>98</v>
      </c>
      <c r="S6" s="29" t="e">
        <f>SUM(V6:AJ6)</f>
        <v>#DIV/0!</v>
      </c>
      <c r="V6" s="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6" t="e">
        <f t="shared" si="1"/>
        <v>#DIV/0!</v>
      </c>
      <c r="X6" s="6" t="e">
        <f t="shared" si="1"/>
        <v>#DIV/0!</v>
      </c>
      <c r="Y6" s="6" t="e">
        <f t="shared" si="1"/>
        <v>#DIV/0!</v>
      </c>
      <c r="Z6" s="6" t="e">
        <f t="shared" si="1"/>
        <v>#DIV/0!</v>
      </c>
      <c r="AA6" s="6" t="e">
        <f t="shared" si="1"/>
        <v>#DIV/0!</v>
      </c>
      <c r="AB6" s="6" t="e">
        <f t="shared" si="1"/>
        <v>#DIV/0!</v>
      </c>
      <c r="AC6" s="6" t="e">
        <f t="shared" si="1"/>
        <v>#DIV/0!</v>
      </c>
      <c r="AD6" s="6" t="e">
        <f t="shared" si="1"/>
        <v>#DIV/0!</v>
      </c>
      <c r="AE6" s="6" t="e">
        <f t="shared" si="1"/>
        <v>#DIV/0!</v>
      </c>
      <c r="AF6" s="6" t="e">
        <f t="shared" si="1"/>
        <v>#DIV/0!</v>
      </c>
      <c r="AG6" s="6" t="e">
        <f t="shared" si="1"/>
        <v>#DIV/0!</v>
      </c>
      <c r="AH6" s="6" t="e">
        <f t="shared" si="1"/>
        <v>#DIV/0!</v>
      </c>
      <c r="AI6" s="6" t="e">
        <f t="shared" si="1"/>
        <v>#DIV/0!</v>
      </c>
      <c r="AJ6" s="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2">
        <v>1.81</v>
      </c>
      <c r="C7" s="12">
        <v>1.8</v>
      </c>
      <c r="D7" s="12">
        <v>1.79</v>
      </c>
      <c r="E7" s="12">
        <v>1.78</v>
      </c>
      <c r="F7" s="12">
        <v>1.76</v>
      </c>
      <c r="G7" s="12">
        <v>1.75</v>
      </c>
      <c r="H7" s="12">
        <v>1.73</v>
      </c>
      <c r="I7" s="12">
        <v>1.71</v>
      </c>
      <c r="J7" s="12">
        <v>1.68</v>
      </c>
      <c r="K7" s="12">
        <v>1.66</v>
      </c>
      <c r="L7" s="12">
        <v>1.63</v>
      </c>
      <c r="M7" s="12">
        <v>1.59</v>
      </c>
      <c r="N7" s="12">
        <v>1.52</v>
      </c>
      <c r="O7" s="28">
        <v>1.4</v>
      </c>
      <c r="P7" s="12">
        <v>1.1499999999999999</v>
      </c>
      <c r="Q7" s="12">
        <v>97</v>
      </c>
    </row>
    <row r="8" spans="1:37" ht="18" x14ac:dyDescent="0.45">
      <c r="B8" s="12">
        <v>1.7</v>
      </c>
      <c r="C8" s="12">
        <v>1.69</v>
      </c>
      <c r="D8" s="12">
        <v>1.68</v>
      </c>
      <c r="E8" s="12">
        <v>1.67</v>
      </c>
      <c r="F8" s="12">
        <v>1.66</v>
      </c>
      <c r="G8" s="12">
        <v>1.65</v>
      </c>
      <c r="H8" s="12">
        <v>1.64</v>
      </c>
      <c r="I8" s="12">
        <v>1.62</v>
      </c>
      <c r="J8" s="12">
        <v>1.6</v>
      </c>
      <c r="K8" s="12">
        <v>1.58</v>
      </c>
      <c r="L8" s="12">
        <v>1.56</v>
      </c>
      <c r="M8" s="12">
        <v>1.52</v>
      </c>
      <c r="N8" s="12">
        <v>1.47</v>
      </c>
      <c r="O8" s="28">
        <v>1.37</v>
      </c>
      <c r="P8" s="12" t="s">
        <v>7</v>
      </c>
      <c r="Q8" s="12">
        <v>96</v>
      </c>
    </row>
    <row r="9" spans="1:37" ht="18" x14ac:dyDescent="0.45">
      <c r="B9" s="12">
        <v>1.6</v>
      </c>
      <c r="C9" s="12">
        <v>1.59</v>
      </c>
      <c r="D9" s="12">
        <v>1.59</v>
      </c>
      <c r="E9" s="12">
        <v>1.58</v>
      </c>
      <c r="F9" s="12">
        <v>1.57</v>
      </c>
      <c r="G9" s="12">
        <v>1.56</v>
      </c>
      <c r="H9" s="12">
        <v>1.55</v>
      </c>
      <c r="I9" s="12">
        <v>1.54</v>
      </c>
      <c r="J9" s="12">
        <v>1.52</v>
      </c>
      <c r="K9" s="12">
        <v>1.51</v>
      </c>
      <c r="L9" s="12">
        <v>1.49</v>
      </c>
      <c r="M9" s="12">
        <v>1.47</v>
      </c>
      <c r="N9" s="12">
        <v>1.42</v>
      </c>
      <c r="O9" s="28">
        <v>1.34</v>
      </c>
      <c r="P9" s="12">
        <v>1.1399999999999999</v>
      </c>
      <c r="Q9" s="12">
        <v>95</v>
      </c>
    </row>
    <row r="10" spans="1:37" ht="18" x14ac:dyDescent="0.45">
      <c r="B10" s="11">
        <v>1.52</v>
      </c>
      <c r="C10" s="11">
        <v>1.51</v>
      </c>
      <c r="D10" s="11">
        <v>1.51</v>
      </c>
      <c r="E10" s="11">
        <v>1.5</v>
      </c>
      <c r="F10" s="11">
        <v>1.5</v>
      </c>
      <c r="G10" s="11">
        <v>1.49</v>
      </c>
      <c r="H10" s="11">
        <v>1.48</v>
      </c>
      <c r="I10" s="13">
        <v>1.47</v>
      </c>
      <c r="J10" s="11">
        <v>1.46</v>
      </c>
      <c r="K10" s="13">
        <v>1.45</v>
      </c>
      <c r="L10" s="11">
        <v>1.43</v>
      </c>
      <c r="M10" s="11">
        <v>1.41</v>
      </c>
      <c r="N10" s="11">
        <v>1.38</v>
      </c>
      <c r="O10" s="27">
        <v>1.31</v>
      </c>
      <c r="P10" s="11" t="s">
        <v>7</v>
      </c>
      <c r="Q10" s="11">
        <v>94</v>
      </c>
    </row>
    <row r="11" spans="1:37" ht="18" x14ac:dyDescent="0.45">
      <c r="B11" s="12">
        <v>1.44</v>
      </c>
      <c r="C11" s="12">
        <v>1.44</v>
      </c>
      <c r="D11" s="12">
        <v>1.44</v>
      </c>
      <c r="E11" s="12">
        <v>1.43</v>
      </c>
      <c r="F11" s="12">
        <v>1.43</v>
      </c>
      <c r="G11" s="12">
        <v>1.42</v>
      </c>
      <c r="H11" s="12">
        <v>1.41</v>
      </c>
      <c r="I11" s="14">
        <v>1.41</v>
      </c>
      <c r="J11" s="12">
        <v>1.4</v>
      </c>
      <c r="K11" s="14">
        <v>1.39</v>
      </c>
      <c r="L11" s="12">
        <v>1.38</v>
      </c>
      <c r="M11" s="12">
        <v>1.36</v>
      </c>
      <c r="N11" s="12">
        <v>1.33</v>
      </c>
      <c r="O11" s="28">
        <v>1.28</v>
      </c>
      <c r="P11" s="12">
        <v>1.1299999999999999</v>
      </c>
      <c r="Q11" s="12">
        <v>93</v>
      </c>
    </row>
    <row r="12" spans="1:37" ht="18" x14ac:dyDescent="0.45">
      <c r="B12" s="12">
        <v>1.38</v>
      </c>
      <c r="C12" s="12">
        <v>1.37</v>
      </c>
      <c r="D12" s="12">
        <v>1.37</v>
      </c>
      <c r="E12" s="12">
        <v>1.37</v>
      </c>
      <c r="F12" s="12">
        <v>1.36</v>
      </c>
      <c r="G12" s="12">
        <v>1.36</v>
      </c>
      <c r="H12" s="12">
        <v>1.35</v>
      </c>
      <c r="I12" s="14">
        <v>1.35</v>
      </c>
      <c r="J12" s="12">
        <v>1.34</v>
      </c>
      <c r="K12" s="14">
        <v>1.33</v>
      </c>
      <c r="L12" s="12">
        <v>1.33</v>
      </c>
      <c r="M12" s="12">
        <v>1.31</v>
      </c>
      <c r="N12" s="12">
        <v>1.29</v>
      </c>
      <c r="O12" s="28">
        <v>1.25</v>
      </c>
      <c r="P12" s="12">
        <v>1.1200000000000001</v>
      </c>
      <c r="Q12" s="12">
        <v>92</v>
      </c>
    </row>
    <row r="13" spans="1:37" ht="18" x14ac:dyDescent="0.45">
      <c r="B13" s="12">
        <v>1.31</v>
      </c>
      <c r="C13" s="12">
        <v>1.31</v>
      </c>
      <c r="D13" s="12">
        <v>1.31</v>
      </c>
      <c r="E13" s="12">
        <v>1.31</v>
      </c>
      <c r="F13" s="12">
        <v>1.3</v>
      </c>
      <c r="G13" s="12">
        <v>1.3</v>
      </c>
      <c r="H13" s="12">
        <v>1.3</v>
      </c>
      <c r="I13" s="14">
        <v>1.29</v>
      </c>
      <c r="J13" s="12">
        <v>1.29</v>
      </c>
      <c r="K13" s="14">
        <v>1.28</v>
      </c>
      <c r="L13" s="12">
        <v>1.28</v>
      </c>
      <c r="M13" s="12">
        <v>1.27</v>
      </c>
      <c r="N13" s="12">
        <v>1.25</v>
      </c>
      <c r="O13" s="28">
        <v>1.22</v>
      </c>
      <c r="P13" s="12">
        <v>1.1100000000000001</v>
      </c>
      <c r="Q13" s="12">
        <v>91</v>
      </c>
    </row>
    <row r="14" spans="1:37" ht="18" x14ac:dyDescent="0.45">
      <c r="B14" s="15">
        <v>1.26</v>
      </c>
      <c r="C14" s="15">
        <v>1.26</v>
      </c>
      <c r="D14" s="15">
        <v>1.25</v>
      </c>
      <c r="E14" s="15">
        <v>1.25</v>
      </c>
      <c r="F14" s="15">
        <v>1.25</v>
      </c>
      <c r="G14" s="15">
        <v>1.25</v>
      </c>
      <c r="H14" s="15">
        <v>1.25</v>
      </c>
      <c r="I14" s="16">
        <v>1.24</v>
      </c>
      <c r="J14" s="15">
        <v>1.24</v>
      </c>
      <c r="K14" s="16">
        <v>1.24</v>
      </c>
      <c r="L14" s="15">
        <v>1.23</v>
      </c>
      <c r="M14" s="15">
        <v>1.23</v>
      </c>
      <c r="N14" s="15">
        <v>1.21</v>
      </c>
      <c r="O14" s="25">
        <v>1.19</v>
      </c>
      <c r="P14" s="15">
        <v>1.1000000000000001</v>
      </c>
      <c r="Q14" s="15">
        <v>90</v>
      </c>
    </row>
    <row r="15" spans="1:37" ht="18" x14ac:dyDescent="0.45">
      <c r="B15" s="11">
        <v>1.2</v>
      </c>
      <c r="C15" s="11">
        <v>1.2</v>
      </c>
      <c r="D15" s="11">
        <v>1.2</v>
      </c>
      <c r="E15" s="11">
        <v>1.2</v>
      </c>
      <c r="F15" s="11">
        <v>1.2</v>
      </c>
      <c r="G15" s="11">
        <v>1.2</v>
      </c>
      <c r="H15" s="11">
        <v>1.2</v>
      </c>
      <c r="I15" s="13">
        <v>1.19</v>
      </c>
      <c r="J15" s="11">
        <v>1.19</v>
      </c>
      <c r="K15" s="13">
        <v>1.19</v>
      </c>
      <c r="L15" s="11">
        <v>1.19</v>
      </c>
      <c r="M15" s="11">
        <v>1.18</v>
      </c>
      <c r="N15" s="11">
        <v>1.18</v>
      </c>
      <c r="O15" s="27">
        <v>1.1599999999999999</v>
      </c>
      <c r="P15" s="11">
        <v>1.0900000000000001</v>
      </c>
      <c r="Q15" s="11">
        <v>89</v>
      </c>
    </row>
    <row r="16" spans="1:37" ht="18" x14ac:dyDescent="0.45">
      <c r="B16" s="12">
        <v>1.1499999999999999</v>
      </c>
      <c r="C16" s="12">
        <v>1.1499999999999999</v>
      </c>
      <c r="D16" s="12">
        <v>1.1499999999999999</v>
      </c>
      <c r="E16" s="12">
        <v>1.1499999999999999</v>
      </c>
      <c r="F16" s="12">
        <v>1.1499999999999999</v>
      </c>
      <c r="G16" s="12">
        <v>1.1499999999999999</v>
      </c>
      <c r="H16" s="12">
        <v>1.1499999999999999</v>
      </c>
      <c r="I16" s="14">
        <v>1.1499999999999999</v>
      </c>
      <c r="J16" s="12">
        <v>1.1499999999999999</v>
      </c>
      <c r="K16" s="14">
        <v>1.1499999999999999</v>
      </c>
      <c r="L16" s="12">
        <v>1.1499999999999999</v>
      </c>
      <c r="M16" s="12">
        <v>1.1399999999999999</v>
      </c>
      <c r="N16" s="12">
        <v>1.1399999999999999</v>
      </c>
      <c r="O16" s="28">
        <v>1.1299999999999999</v>
      </c>
      <c r="P16" s="12">
        <v>1.07</v>
      </c>
      <c r="Q16" s="12">
        <v>88</v>
      </c>
    </row>
    <row r="17" spans="2:17" ht="18" x14ac:dyDescent="0.45">
      <c r="B17" s="12">
        <v>1.1100000000000001</v>
      </c>
      <c r="C17" s="12">
        <v>1.1100000000000001</v>
      </c>
      <c r="D17" s="12">
        <v>1.1100000000000001</v>
      </c>
      <c r="E17" s="12">
        <v>1.1100000000000001</v>
      </c>
      <c r="F17" s="12">
        <v>1.1100000000000001</v>
      </c>
      <c r="G17" s="12">
        <v>1.1100000000000001</v>
      </c>
      <c r="H17" s="12">
        <v>1.1100000000000001</v>
      </c>
      <c r="I17" s="14">
        <v>1.1000000000000001</v>
      </c>
      <c r="J17" s="12">
        <v>1.1000000000000001</v>
      </c>
      <c r="K17" s="14">
        <v>1.1000000000000001</v>
      </c>
      <c r="L17" s="12">
        <v>1.1000000000000001</v>
      </c>
      <c r="M17" s="12">
        <v>1.1000000000000001</v>
      </c>
      <c r="N17" s="12">
        <v>1.1000000000000001</v>
      </c>
      <c r="O17" s="28">
        <v>1.1000000000000001</v>
      </c>
      <c r="P17" s="12">
        <v>1.06</v>
      </c>
      <c r="Q17" s="12">
        <v>87</v>
      </c>
    </row>
    <row r="18" spans="2:17" ht="18" x14ac:dyDescent="0.45">
      <c r="B18" s="12">
        <v>1.06</v>
      </c>
      <c r="C18" s="12">
        <v>1.06</v>
      </c>
      <c r="D18" s="12">
        <v>1.06</v>
      </c>
      <c r="E18" s="12">
        <v>1.06</v>
      </c>
      <c r="F18" s="12">
        <v>1.06</v>
      </c>
      <c r="G18" s="12">
        <v>1.06</v>
      </c>
      <c r="H18" s="12">
        <v>1.06</v>
      </c>
      <c r="I18" s="14">
        <v>1.06</v>
      </c>
      <c r="J18" s="12">
        <v>1.06</v>
      </c>
      <c r="K18" s="14">
        <v>1.06</v>
      </c>
      <c r="L18" s="12">
        <v>1.07</v>
      </c>
      <c r="M18" s="12">
        <v>1.07</v>
      </c>
      <c r="N18" s="12">
        <v>1.07</v>
      </c>
      <c r="O18" s="28">
        <v>1.07</v>
      </c>
      <c r="P18" s="12">
        <v>1.04</v>
      </c>
      <c r="Q18" s="12">
        <v>86</v>
      </c>
    </row>
    <row r="19" spans="2:17" ht="18" x14ac:dyDescent="0.45">
      <c r="B19" s="15">
        <v>1.02</v>
      </c>
      <c r="C19" s="15">
        <v>1.02</v>
      </c>
      <c r="D19" s="15">
        <v>1.02</v>
      </c>
      <c r="E19" s="15">
        <v>1.02</v>
      </c>
      <c r="F19" s="15">
        <v>1.02</v>
      </c>
      <c r="G19" s="15">
        <v>1.02</v>
      </c>
      <c r="H19" s="15">
        <v>1.02</v>
      </c>
      <c r="I19" s="16">
        <v>1.02</v>
      </c>
      <c r="J19" s="15">
        <v>1.02</v>
      </c>
      <c r="K19" s="16">
        <v>1.03</v>
      </c>
      <c r="L19" s="15">
        <v>1.03</v>
      </c>
      <c r="M19" s="15">
        <v>1.03</v>
      </c>
      <c r="N19" s="15">
        <v>1.03</v>
      </c>
      <c r="O19" s="25">
        <v>1.04</v>
      </c>
      <c r="P19" s="15">
        <v>1.03</v>
      </c>
      <c r="Q19" s="15">
        <v>85</v>
      </c>
    </row>
    <row r="20" spans="2:17" ht="18" x14ac:dyDescent="0.45">
      <c r="B20" s="11">
        <v>0.98</v>
      </c>
      <c r="C20" s="11">
        <v>0.98</v>
      </c>
      <c r="D20" s="11">
        <v>0.98</v>
      </c>
      <c r="E20" s="11">
        <v>0.98</v>
      </c>
      <c r="F20" s="11">
        <v>0.98</v>
      </c>
      <c r="G20" s="11">
        <v>0.98</v>
      </c>
      <c r="H20" s="11">
        <v>0.98</v>
      </c>
      <c r="I20" s="13">
        <v>0.98</v>
      </c>
      <c r="J20" s="11">
        <v>0.99</v>
      </c>
      <c r="K20" s="13">
        <v>0.99</v>
      </c>
      <c r="L20" s="11">
        <v>0.99</v>
      </c>
      <c r="M20" s="11">
        <v>0.99</v>
      </c>
      <c r="N20" s="11">
        <v>1</v>
      </c>
      <c r="O20" s="27">
        <v>1.01</v>
      </c>
      <c r="P20" s="11">
        <v>1.01</v>
      </c>
      <c r="Q20" s="11">
        <v>84</v>
      </c>
    </row>
    <row r="21" spans="2:17" ht="18" x14ac:dyDescent="0.45">
      <c r="B21" s="12">
        <v>0.94</v>
      </c>
      <c r="C21" s="12">
        <v>0.94</v>
      </c>
      <c r="D21" s="12">
        <v>0.94</v>
      </c>
      <c r="E21" s="12">
        <v>0.94</v>
      </c>
      <c r="F21" s="12">
        <v>0.94</v>
      </c>
      <c r="G21" s="12">
        <v>0.94</v>
      </c>
      <c r="H21" s="12">
        <v>0.94</v>
      </c>
      <c r="I21" s="14">
        <v>0.95</v>
      </c>
      <c r="J21" s="12">
        <v>0.95</v>
      </c>
      <c r="K21" s="14">
        <v>0.95</v>
      </c>
      <c r="L21" s="12">
        <v>0.95</v>
      </c>
      <c r="M21" s="12">
        <v>0.96</v>
      </c>
      <c r="N21" s="12">
        <v>0.97</v>
      </c>
      <c r="O21" s="28">
        <v>0.98</v>
      </c>
      <c r="P21" s="12">
        <v>0.99</v>
      </c>
      <c r="Q21" s="12">
        <v>83</v>
      </c>
    </row>
    <row r="22" spans="2:17" ht="18" x14ac:dyDescent="0.45">
      <c r="B22" s="12">
        <v>0.9</v>
      </c>
      <c r="C22" s="12">
        <v>0.9</v>
      </c>
      <c r="D22" s="12">
        <v>0.9</v>
      </c>
      <c r="E22" s="12">
        <v>0.9</v>
      </c>
      <c r="F22" s="12">
        <v>0.9</v>
      </c>
      <c r="G22" s="12">
        <v>0.91</v>
      </c>
      <c r="H22" s="12">
        <v>0.91</v>
      </c>
      <c r="I22" s="14">
        <v>0.91</v>
      </c>
      <c r="J22" s="12">
        <v>0.91</v>
      </c>
      <c r="K22" s="14">
        <v>0.92</v>
      </c>
      <c r="L22" s="12">
        <v>0.92</v>
      </c>
      <c r="M22" s="12">
        <v>0.92</v>
      </c>
      <c r="N22" s="12">
        <v>0.93</v>
      </c>
      <c r="O22" s="28">
        <v>0.95</v>
      </c>
      <c r="P22" s="12">
        <v>0.97</v>
      </c>
      <c r="Q22" s="12">
        <v>82</v>
      </c>
    </row>
    <row r="23" spans="2:17" ht="18" x14ac:dyDescent="0.45">
      <c r="B23" s="12">
        <v>0.87</v>
      </c>
      <c r="C23" s="12">
        <v>0.87</v>
      </c>
      <c r="D23" s="12">
        <v>0.87</v>
      </c>
      <c r="E23" s="12">
        <v>0.87</v>
      </c>
      <c r="F23" s="12">
        <v>0.87</v>
      </c>
      <c r="G23" s="12">
        <v>0.87</v>
      </c>
      <c r="H23" s="12">
        <v>0.87</v>
      </c>
      <c r="I23" s="14">
        <v>0.87</v>
      </c>
      <c r="J23" s="12">
        <v>0.88</v>
      </c>
      <c r="K23" s="14">
        <v>0.88</v>
      </c>
      <c r="L23" s="12">
        <v>0.88</v>
      </c>
      <c r="M23" s="12">
        <v>0.89</v>
      </c>
      <c r="N23" s="12">
        <v>0.9</v>
      </c>
      <c r="O23" s="28">
        <v>0.92</v>
      </c>
      <c r="P23" s="12">
        <v>0.95</v>
      </c>
      <c r="Q23" s="12">
        <v>81</v>
      </c>
    </row>
    <row r="24" spans="2:17" ht="18" x14ac:dyDescent="0.45">
      <c r="B24" s="15">
        <v>0.83</v>
      </c>
      <c r="C24" s="15">
        <v>0.83</v>
      </c>
      <c r="D24" s="15">
        <v>0.83</v>
      </c>
      <c r="E24" s="15">
        <v>0.83</v>
      </c>
      <c r="F24" s="15">
        <v>0.83</v>
      </c>
      <c r="G24" s="15">
        <v>0.83</v>
      </c>
      <c r="H24" s="15">
        <v>0.84</v>
      </c>
      <c r="I24" s="16">
        <v>0.84</v>
      </c>
      <c r="J24" s="15">
        <v>0.84</v>
      </c>
      <c r="K24" s="16">
        <v>0.85</v>
      </c>
      <c r="L24" s="15">
        <v>0.85</v>
      </c>
      <c r="M24" s="15">
        <v>0.86</v>
      </c>
      <c r="N24" s="15">
        <v>0.87</v>
      </c>
      <c r="O24" s="25">
        <v>0.89</v>
      </c>
      <c r="P24" s="15">
        <v>0.93</v>
      </c>
      <c r="Q24" s="15">
        <v>80</v>
      </c>
    </row>
    <row r="25" spans="2:17" ht="18" x14ac:dyDescent="0.45">
      <c r="B25" s="11">
        <v>0.79</v>
      </c>
      <c r="C25" s="11">
        <v>0.8</v>
      </c>
      <c r="D25" s="11">
        <v>0.8</v>
      </c>
      <c r="E25" s="11">
        <v>0.8</v>
      </c>
      <c r="F25" s="11">
        <v>0.8</v>
      </c>
      <c r="G25" s="11">
        <v>0.8</v>
      </c>
      <c r="H25" s="11">
        <v>0.8</v>
      </c>
      <c r="I25" s="13">
        <v>0.81</v>
      </c>
      <c r="J25" s="11">
        <v>0.81</v>
      </c>
      <c r="K25" s="13">
        <v>0.81</v>
      </c>
      <c r="L25" s="11">
        <v>0.82</v>
      </c>
      <c r="M25" s="11">
        <v>0.82</v>
      </c>
      <c r="N25" s="11">
        <v>0.84</v>
      </c>
      <c r="O25" s="27">
        <v>0.86</v>
      </c>
      <c r="P25" s="11">
        <v>0.91</v>
      </c>
      <c r="Q25" s="11">
        <v>79</v>
      </c>
    </row>
    <row r="26" spans="2:17" ht="18" x14ac:dyDescent="0.45">
      <c r="B26" s="12">
        <v>0.76</v>
      </c>
      <c r="C26" s="12">
        <v>0.76</v>
      </c>
      <c r="D26" s="12">
        <v>0.76</v>
      </c>
      <c r="E26" s="12">
        <v>0.76</v>
      </c>
      <c r="F26" s="12">
        <v>0.76</v>
      </c>
      <c r="G26" s="12">
        <v>0.77</v>
      </c>
      <c r="H26" s="12">
        <v>0.77</v>
      </c>
      <c r="I26" s="14">
        <v>0.77</v>
      </c>
      <c r="J26" s="12">
        <v>0.78</v>
      </c>
      <c r="K26" s="14">
        <v>0.78</v>
      </c>
      <c r="L26" s="12">
        <v>0.79</v>
      </c>
      <c r="M26" s="12">
        <v>0.79</v>
      </c>
      <c r="N26" s="12">
        <v>0.81</v>
      </c>
      <c r="O26" s="28">
        <v>0.83</v>
      </c>
      <c r="P26" s="12">
        <v>0.88</v>
      </c>
      <c r="Q26" s="12">
        <v>78</v>
      </c>
    </row>
    <row r="27" spans="2:17" ht="18" x14ac:dyDescent="0.45">
      <c r="B27" s="12">
        <v>0.73</v>
      </c>
      <c r="C27" s="12">
        <v>0.73</v>
      </c>
      <c r="D27" s="12">
        <v>0.73</v>
      </c>
      <c r="E27" s="12">
        <v>0.73</v>
      </c>
      <c r="F27" s="12">
        <v>0.73</v>
      </c>
      <c r="G27" s="12">
        <v>0.73</v>
      </c>
      <c r="H27" s="12">
        <v>0.74</v>
      </c>
      <c r="I27" s="14">
        <v>0.74</v>
      </c>
      <c r="J27" s="12">
        <v>0.74</v>
      </c>
      <c r="K27" s="14">
        <v>0.75</v>
      </c>
      <c r="L27" s="12">
        <v>0.75</v>
      </c>
      <c r="M27" s="12">
        <v>0.76</v>
      </c>
      <c r="N27" s="12">
        <v>0.77</v>
      </c>
      <c r="O27" s="28">
        <v>0.8</v>
      </c>
      <c r="P27" s="12">
        <v>0.86</v>
      </c>
      <c r="Q27" s="12">
        <v>77</v>
      </c>
    </row>
    <row r="28" spans="2:17" ht="18" x14ac:dyDescent="0.45">
      <c r="B28" s="12">
        <v>0.7</v>
      </c>
      <c r="C28" s="12">
        <v>0.7</v>
      </c>
      <c r="D28" s="12">
        <v>0.7</v>
      </c>
      <c r="E28" s="12">
        <v>0.7</v>
      </c>
      <c r="F28" s="12">
        <v>0.7</v>
      </c>
      <c r="G28" s="12">
        <v>0.7</v>
      </c>
      <c r="H28" s="12">
        <v>0.7</v>
      </c>
      <c r="I28" s="14">
        <v>0.71</v>
      </c>
      <c r="J28" s="12">
        <v>0.71</v>
      </c>
      <c r="K28" s="14">
        <v>0.72</v>
      </c>
      <c r="L28" s="12">
        <v>0.72</v>
      </c>
      <c r="M28" s="12">
        <v>0.73</v>
      </c>
      <c r="N28" s="12">
        <v>0.74</v>
      </c>
      <c r="O28" s="28">
        <v>0.77</v>
      </c>
      <c r="P28" s="12">
        <v>0.83</v>
      </c>
      <c r="Q28" s="12">
        <v>76</v>
      </c>
    </row>
    <row r="29" spans="2:17" ht="18" x14ac:dyDescent="0.45">
      <c r="B29" s="15">
        <v>0.66</v>
      </c>
      <c r="C29" s="15">
        <v>0.67</v>
      </c>
      <c r="D29" s="15">
        <v>0.67</v>
      </c>
      <c r="E29" s="15">
        <v>0.67</v>
      </c>
      <c r="F29" s="15">
        <v>0.67</v>
      </c>
      <c r="G29" s="15">
        <v>0.67</v>
      </c>
      <c r="H29" s="15">
        <v>0.67</v>
      </c>
      <c r="I29" s="16">
        <v>0.68</v>
      </c>
      <c r="J29" s="15">
        <v>0.68</v>
      </c>
      <c r="K29" s="16">
        <v>0.69</v>
      </c>
      <c r="L29" s="15">
        <v>0.69</v>
      </c>
      <c r="M29" s="15">
        <v>0.7</v>
      </c>
      <c r="N29" s="15">
        <v>0.71</v>
      </c>
      <c r="O29" s="25">
        <v>0.74</v>
      </c>
      <c r="P29" s="15">
        <v>0.81</v>
      </c>
      <c r="Q29" s="15">
        <v>75</v>
      </c>
    </row>
    <row r="30" spans="2:17" ht="18" x14ac:dyDescent="0.45">
      <c r="B30" s="11">
        <v>0.63</v>
      </c>
      <c r="C30" s="11">
        <v>0.64</v>
      </c>
      <c r="D30" s="11">
        <v>0.64</v>
      </c>
      <c r="E30" s="11">
        <v>0.64</v>
      </c>
      <c r="F30" s="11">
        <v>0.64</v>
      </c>
      <c r="G30" s="11">
        <v>0.64</v>
      </c>
      <c r="H30" s="11">
        <v>0.64</v>
      </c>
      <c r="I30" s="13">
        <v>0.65</v>
      </c>
      <c r="J30" s="11">
        <v>0.65</v>
      </c>
      <c r="K30" s="13">
        <v>0.65</v>
      </c>
      <c r="L30" s="11">
        <v>0.67</v>
      </c>
      <c r="M30" s="11">
        <v>0.67</v>
      </c>
      <c r="N30" s="11">
        <v>0.68</v>
      </c>
      <c r="O30" s="27">
        <v>0.71</v>
      </c>
      <c r="P30" s="11">
        <v>0.78</v>
      </c>
      <c r="Q30" s="11">
        <v>74</v>
      </c>
    </row>
    <row r="31" spans="2:17" ht="18" x14ac:dyDescent="0.45">
      <c r="B31" s="12">
        <v>0.6</v>
      </c>
      <c r="C31" s="12">
        <v>0.61</v>
      </c>
      <c r="D31" s="12">
        <v>0.61</v>
      </c>
      <c r="E31" s="12">
        <v>0.61</v>
      </c>
      <c r="F31" s="12">
        <v>0.61</v>
      </c>
      <c r="G31" s="12">
        <v>0.61</v>
      </c>
      <c r="H31" s="12">
        <v>0.61</v>
      </c>
      <c r="I31" s="14">
        <v>0.62</v>
      </c>
      <c r="J31" s="12">
        <v>0.62</v>
      </c>
      <c r="K31" s="14">
        <v>0.62</v>
      </c>
      <c r="L31" s="12">
        <v>0.63</v>
      </c>
      <c r="M31" s="12">
        <v>0.64</v>
      </c>
      <c r="N31" s="12">
        <v>0.65</v>
      </c>
      <c r="O31" s="28">
        <v>0.68</v>
      </c>
      <c r="P31" s="12">
        <v>0.75</v>
      </c>
      <c r="Q31" s="12">
        <v>73</v>
      </c>
    </row>
    <row r="32" spans="2:17" ht="18" x14ac:dyDescent="0.45">
      <c r="B32" s="12">
        <v>0.56999999999999995</v>
      </c>
      <c r="C32" s="12">
        <v>0.57999999999999996</v>
      </c>
      <c r="D32" s="12">
        <v>0.57999999999999996</v>
      </c>
      <c r="E32" s="12">
        <v>0.57999999999999996</v>
      </c>
      <c r="F32" s="12">
        <v>0.57999999999999996</v>
      </c>
      <c r="G32" s="12">
        <v>0.57999999999999996</v>
      </c>
      <c r="H32" s="12">
        <v>0.57999999999999996</v>
      </c>
      <c r="I32" s="14">
        <v>0.59</v>
      </c>
      <c r="J32" s="12">
        <v>0.59</v>
      </c>
      <c r="K32" s="14">
        <v>0.59</v>
      </c>
      <c r="L32" s="12">
        <v>0.6</v>
      </c>
      <c r="M32" s="12">
        <v>0.61</v>
      </c>
      <c r="N32" s="12">
        <v>0.62</v>
      </c>
      <c r="O32" s="28">
        <v>0.65</v>
      </c>
      <c r="P32" s="12">
        <v>0.73</v>
      </c>
      <c r="Q32" s="12">
        <v>72</v>
      </c>
    </row>
    <row r="33" spans="2:17" ht="18" x14ac:dyDescent="0.45">
      <c r="B33" s="12">
        <v>0.54</v>
      </c>
      <c r="C33" s="12">
        <v>0.55000000000000004</v>
      </c>
      <c r="D33" s="12">
        <v>0.55000000000000004</v>
      </c>
      <c r="E33" s="12">
        <v>0.55000000000000004</v>
      </c>
      <c r="F33" s="12">
        <v>0.55000000000000004</v>
      </c>
      <c r="G33" s="12">
        <v>0.55000000000000004</v>
      </c>
      <c r="H33" s="12">
        <v>0.55000000000000004</v>
      </c>
      <c r="I33" s="14">
        <v>0.56000000000000005</v>
      </c>
      <c r="J33" s="12">
        <v>0.56000000000000005</v>
      </c>
      <c r="K33" s="14">
        <v>0.56999999999999995</v>
      </c>
      <c r="L33" s="12">
        <v>0.56999999999999995</v>
      </c>
      <c r="M33" s="12">
        <v>0.57999999999999996</v>
      </c>
      <c r="N33" s="12">
        <v>0.59</v>
      </c>
      <c r="O33" s="28">
        <v>0.62</v>
      </c>
      <c r="P33" s="12">
        <v>0.7</v>
      </c>
      <c r="Q33" s="12">
        <v>71</v>
      </c>
    </row>
    <row r="34" spans="2:17" ht="18" x14ac:dyDescent="0.45">
      <c r="B34" s="15">
        <v>0.52</v>
      </c>
      <c r="C34" s="15">
        <v>0.52</v>
      </c>
      <c r="D34" s="15">
        <v>0.52</v>
      </c>
      <c r="E34" s="15">
        <v>0.52</v>
      </c>
      <c r="F34" s="15">
        <v>0.52</v>
      </c>
      <c r="G34" s="15">
        <v>0.52</v>
      </c>
      <c r="H34" s="15">
        <v>0.52</v>
      </c>
      <c r="I34" s="16">
        <v>0.53</v>
      </c>
      <c r="J34" s="15">
        <v>0.53</v>
      </c>
      <c r="K34" s="16">
        <v>0.54</v>
      </c>
      <c r="L34" s="15">
        <v>0.54</v>
      </c>
      <c r="M34" s="15">
        <v>0.55000000000000004</v>
      </c>
      <c r="N34" s="15">
        <v>0.56000000000000005</v>
      </c>
      <c r="O34" s="25">
        <v>0.59</v>
      </c>
      <c r="P34" s="15">
        <v>0.67</v>
      </c>
      <c r="Q34" s="15">
        <v>70</v>
      </c>
    </row>
    <row r="35" spans="2:17" ht="18" x14ac:dyDescent="0.45">
      <c r="B35" s="11">
        <v>0.49</v>
      </c>
      <c r="C35" s="11">
        <v>0.49</v>
      </c>
      <c r="D35" s="11">
        <v>0.49</v>
      </c>
      <c r="E35" s="11">
        <v>0.49</v>
      </c>
      <c r="F35" s="11">
        <v>0.49</v>
      </c>
      <c r="G35" s="11">
        <v>0.49</v>
      </c>
      <c r="H35" s="11">
        <v>0.5</v>
      </c>
      <c r="I35" s="13">
        <v>0.5</v>
      </c>
      <c r="J35" s="11">
        <v>0.5</v>
      </c>
      <c r="K35" s="13">
        <v>0.51</v>
      </c>
      <c r="L35" s="11">
        <v>0.51</v>
      </c>
      <c r="M35" s="11">
        <v>0.52</v>
      </c>
      <c r="N35" s="11">
        <v>0.53</v>
      </c>
      <c r="O35" s="27">
        <v>0.56000000000000005</v>
      </c>
      <c r="P35" s="11">
        <v>0.64</v>
      </c>
      <c r="Q35" s="11">
        <v>69</v>
      </c>
    </row>
    <row r="36" spans="2:17" ht="18" x14ac:dyDescent="0.45">
      <c r="B36" s="12">
        <v>0.46</v>
      </c>
      <c r="C36" s="12">
        <v>0.46</v>
      </c>
      <c r="D36" s="12">
        <v>0.46</v>
      </c>
      <c r="E36" s="12">
        <v>0.46</v>
      </c>
      <c r="F36" s="12">
        <v>0.46</v>
      </c>
      <c r="G36" s="12">
        <v>0.47</v>
      </c>
      <c r="H36" s="12">
        <v>0.47</v>
      </c>
      <c r="I36" s="14">
        <v>0.47</v>
      </c>
      <c r="J36" s="12">
        <v>0.48</v>
      </c>
      <c r="K36" s="14">
        <v>0.48</v>
      </c>
      <c r="L36" s="12">
        <v>0.48</v>
      </c>
      <c r="M36" s="12">
        <v>0.49</v>
      </c>
      <c r="N36" s="12">
        <v>0.5</v>
      </c>
      <c r="O36" s="28">
        <v>0.53</v>
      </c>
      <c r="P36" s="12">
        <v>0.61</v>
      </c>
      <c r="Q36" s="12">
        <v>68</v>
      </c>
    </row>
    <row r="37" spans="2:17" ht="18" x14ac:dyDescent="0.45">
      <c r="B37" s="12">
        <v>0.43</v>
      </c>
      <c r="C37" s="12">
        <v>0.43</v>
      </c>
      <c r="D37" s="12">
        <v>0.43</v>
      </c>
      <c r="E37" s="12">
        <v>0.43</v>
      </c>
      <c r="F37" s="12">
        <v>0.44</v>
      </c>
      <c r="G37" s="12">
        <v>0.44</v>
      </c>
      <c r="H37" s="12">
        <v>0.44</v>
      </c>
      <c r="I37" s="14">
        <v>0.44</v>
      </c>
      <c r="J37" s="12">
        <v>0.45</v>
      </c>
      <c r="K37" s="14">
        <v>0.45</v>
      </c>
      <c r="L37" s="12">
        <v>0.45</v>
      </c>
      <c r="M37" s="12">
        <v>0.46</v>
      </c>
      <c r="N37" s="12">
        <v>0.47</v>
      </c>
      <c r="O37" s="28">
        <v>0.5</v>
      </c>
      <c r="P37" s="12">
        <v>0.57999999999999996</v>
      </c>
      <c r="Q37" s="12">
        <v>67</v>
      </c>
    </row>
    <row r="38" spans="2:17" ht="18" x14ac:dyDescent="0.45">
      <c r="B38" s="12">
        <v>0.4</v>
      </c>
      <c r="C38" s="12">
        <v>0.41</v>
      </c>
      <c r="D38" s="12">
        <v>0.41</v>
      </c>
      <c r="E38" s="12">
        <v>0.41</v>
      </c>
      <c r="F38" s="12">
        <v>0.41</v>
      </c>
      <c r="G38" s="12">
        <v>0.41</v>
      </c>
      <c r="H38" s="12">
        <v>0.41</v>
      </c>
      <c r="I38" s="14">
        <v>0.42</v>
      </c>
      <c r="J38" s="12">
        <v>0.42</v>
      </c>
      <c r="K38" s="14">
        <v>0.42</v>
      </c>
      <c r="L38" s="12">
        <v>0.43</v>
      </c>
      <c r="M38" s="12">
        <v>0.43</v>
      </c>
      <c r="N38" s="12">
        <v>0.45</v>
      </c>
      <c r="O38" s="28">
        <v>0.47</v>
      </c>
      <c r="P38" s="12">
        <v>0.55000000000000004</v>
      </c>
      <c r="Q38" s="12">
        <v>66</v>
      </c>
    </row>
    <row r="39" spans="2:17" ht="18" x14ac:dyDescent="0.45">
      <c r="B39" s="15">
        <v>0.38</v>
      </c>
      <c r="C39" s="15">
        <v>0.38</v>
      </c>
      <c r="D39" s="15">
        <v>0.38</v>
      </c>
      <c r="E39" s="15">
        <v>0.38</v>
      </c>
      <c r="F39" s="15">
        <v>0.38</v>
      </c>
      <c r="G39" s="15">
        <v>0.38</v>
      </c>
      <c r="H39" s="15">
        <v>0.38</v>
      </c>
      <c r="I39" s="16">
        <v>0.39</v>
      </c>
      <c r="J39" s="15">
        <v>0.39</v>
      </c>
      <c r="K39" s="16">
        <v>0.39</v>
      </c>
      <c r="L39" s="15">
        <v>0.4</v>
      </c>
      <c r="M39" s="15">
        <v>0.4</v>
      </c>
      <c r="N39" s="15">
        <v>0.42</v>
      </c>
      <c r="O39" s="25">
        <v>0.44</v>
      </c>
      <c r="P39" s="15">
        <v>0.51</v>
      </c>
      <c r="Q39" s="15">
        <v>65</v>
      </c>
    </row>
    <row r="40" spans="2:17" ht="18" x14ac:dyDescent="0.45">
      <c r="B40" s="11">
        <v>0.35</v>
      </c>
      <c r="C40" s="11">
        <v>0.35</v>
      </c>
      <c r="D40" s="11">
        <v>0.35</v>
      </c>
      <c r="E40" s="11">
        <v>0.35</v>
      </c>
      <c r="F40" s="11">
        <v>0.35</v>
      </c>
      <c r="G40" s="11">
        <v>0.36</v>
      </c>
      <c r="H40" s="11">
        <v>0.36</v>
      </c>
      <c r="I40" s="13">
        <v>0.36</v>
      </c>
      <c r="J40" s="11">
        <v>0.36</v>
      </c>
      <c r="K40" s="13">
        <v>0.37</v>
      </c>
      <c r="L40" s="11">
        <v>0.37</v>
      </c>
      <c r="M40" s="11">
        <v>0.38</v>
      </c>
      <c r="N40" s="11">
        <v>0.39</v>
      </c>
      <c r="O40" s="27">
        <v>0.41</v>
      </c>
      <c r="P40" s="11">
        <v>0.48</v>
      </c>
      <c r="Q40" s="11">
        <v>64</v>
      </c>
    </row>
    <row r="41" spans="2:17" ht="18" x14ac:dyDescent="0.45">
      <c r="B41" s="12">
        <v>0.32</v>
      </c>
      <c r="C41" s="12">
        <v>0.33</v>
      </c>
      <c r="D41" s="12">
        <v>0.33</v>
      </c>
      <c r="E41" s="12">
        <v>0.33</v>
      </c>
      <c r="F41" s="12">
        <v>0.33</v>
      </c>
      <c r="G41" s="12">
        <v>0.33</v>
      </c>
      <c r="H41" s="12">
        <v>0.33</v>
      </c>
      <c r="I41" s="14">
        <v>0.33</v>
      </c>
      <c r="J41" s="12">
        <v>0.34</v>
      </c>
      <c r="K41" s="14">
        <v>0.34</v>
      </c>
      <c r="L41" s="12">
        <v>0.34</v>
      </c>
      <c r="M41" s="12">
        <v>0.35</v>
      </c>
      <c r="N41" s="12">
        <v>0.36</v>
      </c>
      <c r="O41" s="28">
        <v>0.38</v>
      </c>
      <c r="P41" s="12">
        <v>0.45</v>
      </c>
      <c r="Q41" s="12">
        <v>63</v>
      </c>
    </row>
    <row r="42" spans="2:17" ht="18" x14ac:dyDescent="0.45">
      <c r="B42" s="12">
        <v>0.3</v>
      </c>
      <c r="C42" s="12">
        <v>0.3</v>
      </c>
      <c r="D42" s="12">
        <v>0.3</v>
      </c>
      <c r="E42" s="12">
        <v>0.3</v>
      </c>
      <c r="F42" s="12">
        <v>0.3</v>
      </c>
      <c r="G42" s="12">
        <v>0.3</v>
      </c>
      <c r="H42" s="12">
        <v>0.3</v>
      </c>
      <c r="I42" s="14">
        <v>0.31</v>
      </c>
      <c r="J42" s="12">
        <v>0.31</v>
      </c>
      <c r="K42" s="14">
        <v>0.31</v>
      </c>
      <c r="L42" s="12">
        <v>0.32</v>
      </c>
      <c r="M42" s="12">
        <v>0.32</v>
      </c>
      <c r="N42" s="12">
        <v>0.33</v>
      </c>
      <c r="O42" s="28">
        <v>0.35</v>
      </c>
      <c r="P42" s="12">
        <v>0.41</v>
      </c>
      <c r="Q42" s="12">
        <v>62</v>
      </c>
    </row>
    <row r="43" spans="2:17" ht="18" x14ac:dyDescent="0.45">
      <c r="B43" s="12">
        <v>0.28000000000000003</v>
      </c>
      <c r="C43" s="12">
        <v>0.28000000000000003</v>
      </c>
      <c r="D43" s="12">
        <v>0.28000000000000003</v>
      </c>
      <c r="E43" s="12">
        <v>0.28000000000000003</v>
      </c>
      <c r="F43" s="12">
        <v>0.28000000000000003</v>
      </c>
      <c r="G43" s="12">
        <v>0.28000000000000003</v>
      </c>
      <c r="H43" s="12">
        <v>0.28000000000000003</v>
      </c>
      <c r="I43" s="14">
        <v>0.28000000000000003</v>
      </c>
      <c r="J43" s="12">
        <v>0.28000000000000003</v>
      </c>
      <c r="K43" s="14">
        <v>0.28000000000000003</v>
      </c>
      <c r="L43" s="12">
        <v>0.28999999999999998</v>
      </c>
      <c r="M43" s="12">
        <v>0.3</v>
      </c>
      <c r="N43" s="12">
        <v>0.3</v>
      </c>
      <c r="O43" s="28">
        <v>0.3</v>
      </c>
      <c r="P43" s="12">
        <v>0.38</v>
      </c>
      <c r="Q43" s="12">
        <v>61</v>
      </c>
    </row>
    <row r="44" spans="2:17" ht="18" x14ac:dyDescent="0.45">
      <c r="B44" s="15">
        <v>0.25</v>
      </c>
      <c r="C44" s="15">
        <v>0.25</v>
      </c>
      <c r="D44" s="15">
        <v>0.25</v>
      </c>
      <c r="E44" s="15">
        <v>0.25</v>
      </c>
      <c r="F44" s="15">
        <v>0.25</v>
      </c>
      <c r="G44" s="15">
        <v>0.25</v>
      </c>
      <c r="H44" s="15">
        <v>0.25</v>
      </c>
      <c r="I44" s="16">
        <v>0.25</v>
      </c>
      <c r="J44" s="15">
        <v>0.25</v>
      </c>
      <c r="K44" s="16">
        <v>0.25</v>
      </c>
      <c r="L44" s="15">
        <v>0.25</v>
      </c>
      <c r="M44" s="15">
        <v>0.25</v>
      </c>
      <c r="N44" s="15">
        <v>0.28000000000000003</v>
      </c>
      <c r="O44" s="25">
        <v>0.28000000000000003</v>
      </c>
      <c r="P44" s="15">
        <v>0.34</v>
      </c>
      <c r="Q44" s="15">
        <v>60</v>
      </c>
    </row>
    <row r="45" spans="2:17" ht="18" x14ac:dyDescent="0.45">
      <c r="B45" s="11">
        <v>0.23</v>
      </c>
      <c r="C45" s="11">
        <v>0.23</v>
      </c>
      <c r="D45" s="11">
        <v>0.23</v>
      </c>
      <c r="E45" s="11">
        <v>0.23</v>
      </c>
      <c r="F45" s="11">
        <v>0.23</v>
      </c>
      <c r="G45" s="11">
        <v>0.23</v>
      </c>
      <c r="H45" s="11">
        <v>0.23</v>
      </c>
      <c r="I45" s="13">
        <v>0.23</v>
      </c>
      <c r="J45" s="11">
        <v>0.23</v>
      </c>
      <c r="K45" s="13">
        <v>0.23</v>
      </c>
      <c r="L45" s="11">
        <v>0.23</v>
      </c>
      <c r="M45" s="11">
        <v>0.23</v>
      </c>
      <c r="N45" s="11">
        <v>0.25</v>
      </c>
      <c r="O45" s="27">
        <v>0.27</v>
      </c>
      <c r="P45" s="11">
        <v>0.31</v>
      </c>
      <c r="Q45" s="11">
        <v>59</v>
      </c>
    </row>
    <row r="46" spans="2:17" ht="18" x14ac:dyDescent="0.45">
      <c r="B46" s="12">
        <v>0.2</v>
      </c>
      <c r="C46" s="12">
        <v>0.2</v>
      </c>
      <c r="D46" s="12">
        <v>0.2</v>
      </c>
      <c r="E46" s="12">
        <v>0.2</v>
      </c>
      <c r="F46" s="12">
        <v>0.2</v>
      </c>
      <c r="G46" s="12">
        <v>0.2</v>
      </c>
      <c r="H46" s="12">
        <v>0.2</v>
      </c>
      <c r="I46" s="14">
        <v>0.2</v>
      </c>
      <c r="J46" s="12">
        <v>0.2</v>
      </c>
      <c r="K46" s="14">
        <v>0.2</v>
      </c>
      <c r="L46" s="12">
        <v>0.2</v>
      </c>
      <c r="M46" s="12">
        <v>0.2</v>
      </c>
      <c r="N46" s="12">
        <v>0.23</v>
      </c>
      <c r="O46" s="28">
        <v>0.25</v>
      </c>
      <c r="P46" s="12">
        <v>0.3</v>
      </c>
      <c r="Q46" s="12">
        <v>58</v>
      </c>
    </row>
    <row r="47" spans="2:17" ht="18" x14ac:dyDescent="0.45">
      <c r="B47" s="12">
        <v>0.18</v>
      </c>
      <c r="C47" s="12">
        <v>0.18</v>
      </c>
      <c r="D47" s="12">
        <v>0.18</v>
      </c>
      <c r="E47" s="12">
        <v>0.18</v>
      </c>
      <c r="F47" s="12">
        <v>0.18</v>
      </c>
      <c r="G47" s="12">
        <v>0.18</v>
      </c>
      <c r="H47" s="12">
        <v>0.18</v>
      </c>
      <c r="I47" s="14">
        <v>0.18</v>
      </c>
      <c r="J47" s="12">
        <v>0.18</v>
      </c>
      <c r="K47" s="14">
        <v>0.18</v>
      </c>
      <c r="L47" s="12">
        <v>0.18</v>
      </c>
      <c r="M47" s="12">
        <v>0.18</v>
      </c>
      <c r="N47" s="12">
        <v>0.18</v>
      </c>
      <c r="O47" s="28">
        <v>0.2</v>
      </c>
      <c r="P47" s="12">
        <v>0.25</v>
      </c>
      <c r="Q47" s="12">
        <v>57</v>
      </c>
    </row>
    <row r="48" spans="2:17" ht="18" x14ac:dyDescent="0.45">
      <c r="B48" s="12">
        <v>0.15</v>
      </c>
      <c r="C48" s="12">
        <v>0.15</v>
      </c>
      <c r="D48" s="12">
        <v>0.15</v>
      </c>
      <c r="E48" s="12">
        <v>0.15</v>
      </c>
      <c r="F48" s="12">
        <v>0.15</v>
      </c>
      <c r="G48" s="12">
        <v>0.15</v>
      </c>
      <c r="H48" s="12">
        <v>0.15</v>
      </c>
      <c r="I48" s="14">
        <v>0.15</v>
      </c>
      <c r="J48" s="12">
        <v>0.15</v>
      </c>
      <c r="K48" s="14">
        <v>0.15</v>
      </c>
      <c r="L48" s="12">
        <v>0.15</v>
      </c>
      <c r="M48" s="12">
        <v>0.15</v>
      </c>
      <c r="N48" s="12">
        <v>0.16</v>
      </c>
      <c r="O48" s="28">
        <v>0.18</v>
      </c>
      <c r="P48" s="12">
        <v>0.2</v>
      </c>
      <c r="Q48" s="12">
        <v>56</v>
      </c>
    </row>
    <row r="49" spans="2:17" ht="18" x14ac:dyDescent="0.45">
      <c r="B49" s="15">
        <v>0.13</v>
      </c>
      <c r="C49" s="15">
        <v>0.13</v>
      </c>
      <c r="D49" s="15">
        <v>0.13</v>
      </c>
      <c r="E49" s="15">
        <v>0.13</v>
      </c>
      <c r="F49" s="15">
        <v>0.13</v>
      </c>
      <c r="G49" s="15">
        <v>0.13</v>
      </c>
      <c r="H49" s="15">
        <v>0.13</v>
      </c>
      <c r="I49" s="16">
        <v>0.13</v>
      </c>
      <c r="J49" s="15">
        <v>0.13</v>
      </c>
      <c r="K49" s="16">
        <v>0.13</v>
      </c>
      <c r="L49" s="15">
        <v>0.13</v>
      </c>
      <c r="M49" s="15">
        <v>0.13</v>
      </c>
      <c r="N49" s="15">
        <v>0.13</v>
      </c>
      <c r="O49" s="25">
        <v>0.15</v>
      </c>
      <c r="P49" s="15">
        <v>0.18</v>
      </c>
      <c r="Q49" s="15">
        <v>55</v>
      </c>
    </row>
    <row r="50" spans="2:17" ht="18" x14ac:dyDescent="0.45">
      <c r="B50" s="11">
        <v>0.1</v>
      </c>
      <c r="C50" s="11">
        <v>0.1</v>
      </c>
      <c r="D50" s="11">
        <v>0.1</v>
      </c>
      <c r="E50" s="11">
        <v>0.1</v>
      </c>
      <c r="F50" s="11">
        <v>0.1</v>
      </c>
      <c r="G50" s="11">
        <v>0.1</v>
      </c>
      <c r="H50" s="11">
        <v>0.1</v>
      </c>
      <c r="I50" s="13">
        <v>0.1</v>
      </c>
      <c r="J50" s="11">
        <v>0.1</v>
      </c>
      <c r="K50" s="13">
        <v>0.1</v>
      </c>
      <c r="L50" s="11">
        <v>0.1</v>
      </c>
      <c r="M50" s="11">
        <v>0.1</v>
      </c>
      <c r="N50" s="11">
        <v>0.1</v>
      </c>
      <c r="O50" s="27">
        <v>0.13</v>
      </c>
      <c r="P50" s="11">
        <v>0.15</v>
      </c>
      <c r="Q50" s="11">
        <v>54</v>
      </c>
    </row>
    <row r="51" spans="2:17" ht="18" x14ac:dyDescent="0.45">
      <c r="B51" s="12">
        <v>0.08</v>
      </c>
      <c r="C51" s="12">
        <v>0.08</v>
      </c>
      <c r="D51" s="12">
        <v>0.08</v>
      </c>
      <c r="E51" s="12">
        <v>0.08</v>
      </c>
      <c r="F51" s="12">
        <v>0.08</v>
      </c>
      <c r="G51" s="12">
        <v>0.08</v>
      </c>
      <c r="H51" s="12">
        <v>0.08</v>
      </c>
      <c r="I51" s="14">
        <v>0.08</v>
      </c>
      <c r="J51" s="12">
        <v>0.08</v>
      </c>
      <c r="K51" s="14">
        <v>0.08</v>
      </c>
      <c r="L51" s="12">
        <v>0.08</v>
      </c>
      <c r="M51" s="12">
        <v>0.08</v>
      </c>
      <c r="N51" s="12">
        <v>0.08</v>
      </c>
      <c r="O51" s="28">
        <v>0.1</v>
      </c>
      <c r="P51" s="12">
        <v>0.1</v>
      </c>
      <c r="Q51" s="12">
        <v>53</v>
      </c>
    </row>
    <row r="52" spans="2:17" ht="18" x14ac:dyDescent="0.45">
      <c r="B52" s="12">
        <v>0.05</v>
      </c>
      <c r="C52" s="12">
        <v>0.05</v>
      </c>
      <c r="D52" s="12">
        <v>0.05</v>
      </c>
      <c r="E52" s="12">
        <v>0.05</v>
      </c>
      <c r="F52" s="12">
        <v>0.05</v>
      </c>
      <c r="G52" s="12">
        <v>0.05</v>
      </c>
      <c r="H52" s="12">
        <v>0.05</v>
      </c>
      <c r="I52" s="14">
        <v>0.05</v>
      </c>
      <c r="J52" s="12">
        <v>0.05</v>
      </c>
      <c r="K52" s="14">
        <v>0.05</v>
      </c>
      <c r="L52" s="12">
        <v>0.05</v>
      </c>
      <c r="M52" s="12">
        <v>0.05</v>
      </c>
      <c r="N52" s="12">
        <v>0.05</v>
      </c>
      <c r="O52" s="28">
        <v>0.05</v>
      </c>
      <c r="P52" s="12">
        <v>0.08</v>
      </c>
      <c r="Q52" s="12">
        <v>52</v>
      </c>
    </row>
    <row r="53" spans="2:17" ht="18" x14ac:dyDescent="0.45">
      <c r="B53" s="12">
        <v>0.03</v>
      </c>
      <c r="C53" s="12">
        <v>0.03</v>
      </c>
      <c r="D53" s="12">
        <v>0.03</v>
      </c>
      <c r="E53" s="12">
        <v>0.03</v>
      </c>
      <c r="F53" s="12">
        <v>0.03</v>
      </c>
      <c r="G53" s="12">
        <v>0.03</v>
      </c>
      <c r="H53" s="12">
        <v>0.03</v>
      </c>
      <c r="I53" s="14">
        <v>0.03</v>
      </c>
      <c r="J53" s="12">
        <v>0.03</v>
      </c>
      <c r="K53" s="14">
        <v>0.03</v>
      </c>
      <c r="L53" s="12">
        <v>0.03</v>
      </c>
      <c r="M53" s="12">
        <v>0.03</v>
      </c>
      <c r="N53" s="12">
        <v>0.03</v>
      </c>
      <c r="O53" s="28">
        <v>0.03</v>
      </c>
      <c r="P53" s="12">
        <v>0.05</v>
      </c>
      <c r="Q53" s="12">
        <v>51</v>
      </c>
    </row>
    <row r="54" spans="2:17" ht="18" x14ac:dyDescent="0.45"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  <c r="J54" s="15">
        <v>0</v>
      </c>
      <c r="K54" s="16">
        <v>0</v>
      </c>
      <c r="L54" s="15">
        <v>0</v>
      </c>
      <c r="M54" s="15">
        <v>0</v>
      </c>
      <c r="N54" s="15">
        <v>0</v>
      </c>
      <c r="O54" s="25">
        <v>0</v>
      </c>
      <c r="P54" s="15">
        <v>0</v>
      </c>
      <c r="Q54" s="15">
        <v>50</v>
      </c>
    </row>
  </sheetData>
  <sheetProtection algorithmName="SHA-512" hashValue="vWMzUbnFnUgvZH6Kustr1yI7kHC3EDRMVdsHj+mqdRwU9rHN25qWLlzHBB+x0b876r9hVXMkRuAfaJM5HXHNMw==" saltValue="qZHbVJvuKQXlNrgrBG/pbQ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6"/>
    <col min="15" max="15" width="9.140625" style="30"/>
    <col min="16" max="16" width="9.140625" style="6"/>
    <col min="17" max="17" width="19.28515625" style="6" bestFit="1" customWidth="1"/>
    <col min="18" max="19" width="9.140625" style="6"/>
    <col min="20" max="21" width="0" style="6" hidden="1" customWidth="1"/>
    <col min="22" max="22" width="7" style="6" customWidth="1"/>
    <col min="23" max="36" width="4.42578125" style="6" customWidth="1"/>
    <col min="37" max="37" width="9.140625" style="6"/>
    <col min="38" max="16384" width="9.140625" style="1"/>
  </cols>
  <sheetData>
    <row r="1" spans="1:37" s="2" customFormat="1" ht="18" thickBot="1" x14ac:dyDescent="0.45">
      <c r="A1" s="17"/>
      <c r="B1" s="18" t="s">
        <v>29</v>
      </c>
      <c r="C1" s="18" t="s">
        <v>28</v>
      </c>
      <c r="D1" s="18" t="s">
        <v>27</v>
      </c>
      <c r="E1" s="18" t="s">
        <v>26</v>
      </c>
      <c r="F1" s="18" t="s">
        <v>25</v>
      </c>
      <c r="G1" s="18" t="s">
        <v>24</v>
      </c>
      <c r="H1" s="18" t="s">
        <v>23</v>
      </c>
      <c r="I1" s="19" t="s">
        <v>22</v>
      </c>
      <c r="J1" s="17"/>
      <c r="K1" s="17"/>
      <c r="L1" s="17"/>
      <c r="M1" s="17"/>
      <c r="N1" s="17"/>
      <c r="O1" s="20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5.75" thickBot="1" x14ac:dyDescent="0.3">
      <c r="B2" s="82" t="s">
        <v>17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0" t="s">
        <v>18</v>
      </c>
      <c r="R2" s="21"/>
      <c r="S2" s="22" t="e">
        <f>پردازش!C8</f>
        <v>#DIV/0!</v>
      </c>
      <c r="V2" s="23" t="e">
        <f>S2*-1</f>
        <v>#DIV/0!</v>
      </c>
    </row>
    <row r="3" spans="1:37" ht="18.75" thickBot="1" x14ac:dyDescent="0.5">
      <c r="B3" s="15">
        <v>67</v>
      </c>
      <c r="C3" s="15">
        <v>43</v>
      </c>
      <c r="D3" s="15">
        <v>30</v>
      </c>
      <c r="E3" s="15">
        <v>23</v>
      </c>
      <c r="F3" s="15">
        <v>18</v>
      </c>
      <c r="G3" s="15">
        <v>15</v>
      </c>
      <c r="H3" s="15">
        <v>12</v>
      </c>
      <c r="I3" s="24">
        <v>10</v>
      </c>
      <c r="J3" s="15">
        <v>9</v>
      </c>
      <c r="K3" s="15">
        <v>8</v>
      </c>
      <c r="L3" s="15">
        <v>7</v>
      </c>
      <c r="M3" s="15">
        <v>6</v>
      </c>
      <c r="N3" s="15">
        <v>5</v>
      </c>
      <c r="O3" s="25">
        <v>4</v>
      </c>
      <c r="P3" s="15">
        <v>3</v>
      </c>
      <c r="Q3" s="81"/>
      <c r="R3" s="21" t="s">
        <v>30</v>
      </c>
      <c r="S3" s="26">
        <f>پردازش!C6</f>
        <v>0</v>
      </c>
    </row>
    <row r="4" spans="1:37" ht="18" x14ac:dyDescent="0.45">
      <c r="B4" s="11">
        <v>2.56</v>
      </c>
      <c r="C4" s="11">
        <v>2.5099999999999998</v>
      </c>
      <c r="D4" s="11">
        <v>2.48</v>
      </c>
      <c r="E4" s="11">
        <v>2.44</v>
      </c>
      <c r="F4" s="11">
        <v>2.39</v>
      </c>
      <c r="G4" s="11">
        <v>2.34</v>
      </c>
      <c r="H4" s="11">
        <v>2.2799999999999998</v>
      </c>
      <c r="I4" s="11">
        <v>2.2000000000000002</v>
      </c>
      <c r="J4" s="11">
        <v>2.13</v>
      </c>
      <c r="K4" s="11">
        <v>2.0699999999999998</v>
      </c>
      <c r="L4" s="11">
        <v>1.99</v>
      </c>
      <c r="M4" s="11">
        <v>1.88</v>
      </c>
      <c r="N4" s="11">
        <v>1.72</v>
      </c>
      <c r="O4" s="27">
        <v>1.49</v>
      </c>
      <c r="P4" s="11">
        <v>1.1599999999999999</v>
      </c>
      <c r="Q4" s="11">
        <v>100</v>
      </c>
      <c r="S4" s="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6">
        <v>67</v>
      </c>
      <c r="W4" s="6">
        <v>43</v>
      </c>
      <c r="X4" s="6">
        <v>30</v>
      </c>
      <c r="Y4" s="6">
        <v>23</v>
      </c>
      <c r="Z4" s="6">
        <v>18</v>
      </c>
      <c r="AA4" s="6">
        <v>15</v>
      </c>
      <c r="AB4" s="6">
        <v>12</v>
      </c>
      <c r="AC4" s="6">
        <v>10</v>
      </c>
      <c r="AD4" s="6">
        <v>9</v>
      </c>
      <c r="AE4" s="6">
        <v>8</v>
      </c>
      <c r="AF4" s="6">
        <v>7</v>
      </c>
      <c r="AG4" s="6">
        <v>6</v>
      </c>
      <c r="AH4" s="6">
        <v>5</v>
      </c>
      <c r="AI4" s="6">
        <v>4</v>
      </c>
      <c r="AJ4" s="6">
        <v>3</v>
      </c>
    </row>
    <row r="5" spans="1:37" ht="18" x14ac:dyDescent="0.45">
      <c r="B5" s="12">
        <v>2.16</v>
      </c>
      <c r="C5" s="12">
        <v>2.14</v>
      </c>
      <c r="D5" s="12">
        <v>2.12</v>
      </c>
      <c r="E5" s="12">
        <v>2.09</v>
      </c>
      <c r="F5" s="12">
        <v>2.0699999999999998</v>
      </c>
      <c r="G5" s="12">
        <v>2.04</v>
      </c>
      <c r="H5" s="12">
        <v>2.0099999999999998</v>
      </c>
      <c r="I5" s="12">
        <v>1.96</v>
      </c>
      <c r="J5" s="12">
        <v>1.91</v>
      </c>
      <c r="K5" s="12">
        <v>1.88</v>
      </c>
      <c r="L5" s="12">
        <v>1.82</v>
      </c>
      <c r="M5" s="12">
        <v>1.75</v>
      </c>
      <c r="N5" s="12">
        <v>1.64</v>
      </c>
      <c r="O5" s="28">
        <v>1.46</v>
      </c>
      <c r="P5" s="12" t="s">
        <v>7</v>
      </c>
      <c r="Q5" s="12">
        <v>99</v>
      </c>
      <c r="S5" s="29" t="e">
        <f>SUM(V5:AJ5)</f>
        <v>#DIV/0!</v>
      </c>
      <c r="V5" s="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6" t="e">
        <f t="shared" si="0"/>
        <v>#DIV/0!</v>
      </c>
      <c r="Y5" s="6" t="e">
        <f t="shared" si="0"/>
        <v>#DIV/0!</v>
      </c>
      <c r="Z5" s="6" t="e">
        <f t="shared" si="0"/>
        <v>#DIV/0!</v>
      </c>
      <c r="AA5" s="6" t="e">
        <f t="shared" si="0"/>
        <v>#DIV/0!</v>
      </c>
      <c r="AB5" s="6" t="e">
        <f t="shared" si="0"/>
        <v>#DIV/0!</v>
      </c>
      <c r="AC5" s="6" t="e">
        <f t="shared" si="0"/>
        <v>#DIV/0!</v>
      </c>
      <c r="AD5" s="6" t="e">
        <f t="shared" si="0"/>
        <v>#DIV/0!</v>
      </c>
      <c r="AE5" s="6" t="e">
        <f t="shared" si="0"/>
        <v>#DIV/0!</v>
      </c>
      <c r="AF5" s="6" t="e">
        <f t="shared" si="0"/>
        <v>#DIV/0!</v>
      </c>
      <c r="AG5" s="6" t="e">
        <f t="shared" si="0"/>
        <v>#DIV/0!</v>
      </c>
      <c r="AH5" s="6" t="e">
        <f t="shared" si="0"/>
        <v>#DIV/0!</v>
      </c>
      <c r="AI5" s="6" t="e">
        <f t="shared" si="0"/>
        <v>#DIV/0!</v>
      </c>
      <c r="AJ5" s="6" t="e">
        <f t="shared" si="0"/>
        <v>#DIV/0!</v>
      </c>
    </row>
    <row r="6" spans="1:37" ht="18" x14ac:dyDescent="0.45">
      <c r="B6" s="12">
        <v>1.95</v>
      </c>
      <c r="C6" s="12">
        <v>1.94</v>
      </c>
      <c r="D6" s="12">
        <v>1.93</v>
      </c>
      <c r="E6" s="12">
        <v>1.91</v>
      </c>
      <c r="F6" s="12">
        <v>1.89</v>
      </c>
      <c r="G6" s="12">
        <v>1.87</v>
      </c>
      <c r="H6" s="12">
        <v>1.84</v>
      </c>
      <c r="I6" s="12">
        <v>1.81</v>
      </c>
      <c r="J6" s="12">
        <v>1.78</v>
      </c>
      <c r="K6" s="12">
        <v>1.75</v>
      </c>
      <c r="L6" s="12">
        <v>1.72</v>
      </c>
      <c r="M6" s="12">
        <v>1.66</v>
      </c>
      <c r="N6" s="12">
        <v>1.58</v>
      </c>
      <c r="O6" s="28">
        <v>1.43</v>
      </c>
      <c r="P6" s="12" t="s">
        <v>7</v>
      </c>
      <c r="Q6" s="12">
        <v>98</v>
      </c>
      <c r="S6" s="29" t="e">
        <f>SUM(V6:AJ6)</f>
        <v>#DIV/0!</v>
      </c>
      <c r="V6" s="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6" t="e">
        <f t="shared" si="1"/>
        <v>#DIV/0!</v>
      </c>
      <c r="X6" s="6" t="e">
        <f t="shared" si="1"/>
        <v>#DIV/0!</v>
      </c>
      <c r="Y6" s="6" t="e">
        <f t="shared" si="1"/>
        <v>#DIV/0!</v>
      </c>
      <c r="Z6" s="6" t="e">
        <f t="shared" si="1"/>
        <v>#DIV/0!</v>
      </c>
      <c r="AA6" s="6" t="e">
        <f t="shared" si="1"/>
        <v>#DIV/0!</v>
      </c>
      <c r="AB6" s="6" t="e">
        <f t="shared" si="1"/>
        <v>#DIV/0!</v>
      </c>
      <c r="AC6" s="6" t="e">
        <f t="shared" si="1"/>
        <v>#DIV/0!</v>
      </c>
      <c r="AD6" s="6" t="e">
        <f t="shared" si="1"/>
        <v>#DIV/0!</v>
      </c>
      <c r="AE6" s="6" t="e">
        <f t="shared" si="1"/>
        <v>#DIV/0!</v>
      </c>
      <c r="AF6" s="6" t="e">
        <f t="shared" si="1"/>
        <v>#DIV/0!</v>
      </c>
      <c r="AG6" s="6" t="e">
        <f t="shared" si="1"/>
        <v>#DIV/0!</v>
      </c>
      <c r="AH6" s="6" t="e">
        <f t="shared" si="1"/>
        <v>#DIV/0!</v>
      </c>
      <c r="AI6" s="6" t="e">
        <f t="shared" si="1"/>
        <v>#DIV/0!</v>
      </c>
      <c r="AJ6" s="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2">
        <v>1.81</v>
      </c>
      <c r="C7" s="12">
        <v>1.8</v>
      </c>
      <c r="D7" s="12">
        <v>1.79</v>
      </c>
      <c r="E7" s="12">
        <v>1.78</v>
      </c>
      <c r="F7" s="12">
        <v>1.76</v>
      </c>
      <c r="G7" s="12">
        <v>1.75</v>
      </c>
      <c r="H7" s="12">
        <v>1.73</v>
      </c>
      <c r="I7" s="12">
        <v>1.71</v>
      </c>
      <c r="J7" s="12">
        <v>1.68</v>
      </c>
      <c r="K7" s="12">
        <v>1.66</v>
      </c>
      <c r="L7" s="12">
        <v>1.63</v>
      </c>
      <c r="M7" s="12">
        <v>1.59</v>
      </c>
      <c r="N7" s="12">
        <v>1.52</v>
      </c>
      <c r="O7" s="28">
        <v>1.4</v>
      </c>
      <c r="P7" s="12">
        <v>1.1499999999999999</v>
      </c>
      <c r="Q7" s="12">
        <v>97</v>
      </c>
    </row>
    <row r="8" spans="1:37" ht="18" x14ac:dyDescent="0.45">
      <c r="B8" s="12">
        <v>1.7</v>
      </c>
      <c r="C8" s="12">
        <v>1.69</v>
      </c>
      <c r="D8" s="12">
        <v>1.68</v>
      </c>
      <c r="E8" s="12">
        <v>1.67</v>
      </c>
      <c r="F8" s="12">
        <v>1.66</v>
      </c>
      <c r="G8" s="12">
        <v>1.65</v>
      </c>
      <c r="H8" s="12">
        <v>1.64</v>
      </c>
      <c r="I8" s="12">
        <v>1.62</v>
      </c>
      <c r="J8" s="12">
        <v>1.6</v>
      </c>
      <c r="K8" s="12">
        <v>1.58</v>
      </c>
      <c r="L8" s="12">
        <v>1.56</v>
      </c>
      <c r="M8" s="12">
        <v>1.52</v>
      </c>
      <c r="N8" s="12">
        <v>1.47</v>
      </c>
      <c r="O8" s="28">
        <v>1.37</v>
      </c>
      <c r="P8" s="12" t="s">
        <v>7</v>
      </c>
      <c r="Q8" s="12">
        <v>96</v>
      </c>
    </row>
    <row r="9" spans="1:37" ht="18" x14ac:dyDescent="0.45">
      <c r="B9" s="12">
        <v>1.6</v>
      </c>
      <c r="C9" s="12">
        <v>1.59</v>
      </c>
      <c r="D9" s="12">
        <v>1.59</v>
      </c>
      <c r="E9" s="12">
        <v>1.58</v>
      </c>
      <c r="F9" s="12">
        <v>1.57</v>
      </c>
      <c r="G9" s="12">
        <v>1.56</v>
      </c>
      <c r="H9" s="12">
        <v>1.55</v>
      </c>
      <c r="I9" s="12">
        <v>1.54</v>
      </c>
      <c r="J9" s="12">
        <v>1.52</v>
      </c>
      <c r="K9" s="12">
        <v>1.51</v>
      </c>
      <c r="L9" s="12">
        <v>1.49</v>
      </c>
      <c r="M9" s="12">
        <v>1.47</v>
      </c>
      <c r="N9" s="12">
        <v>1.42</v>
      </c>
      <c r="O9" s="28">
        <v>1.34</v>
      </c>
      <c r="P9" s="12">
        <v>1.1399999999999999</v>
      </c>
      <c r="Q9" s="12">
        <v>95</v>
      </c>
    </row>
    <row r="10" spans="1:37" ht="18" x14ac:dyDescent="0.45">
      <c r="B10" s="11">
        <v>1.52</v>
      </c>
      <c r="C10" s="11">
        <v>1.51</v>
      </c>
      <c r="D10" s="11">
        <v>1.51</v>
      </c>
      <c r="E10" s="11">
        <v>1.5</v>
      </c>
      <c r="F10" s="11">
        <v>1.5</v>
      </c>
      <c r="G10" s="11">
        <v>1.49</v>
      </c>
      <c r="H10" s="11">
        <v>1.48</v>
      </c>
      <c r="I10" s="13">
        <v>1.47</v>
      </c>
      <c r="J10" s="11">
        <v>1.46</v>
      </c>
      <c r="K10" s="13">
        <v>1.45</v>
      </c>
      <c r="L10" s="11">
        <v>1.43</v>
      </c>
      <c r="M10" s="11">
        <v>1.41</v>
      </c>
      <c r="N10" s="11">
        <v>1.38</v>
      </c>
      <c r="O10" s="27">
        <v>1.31</v>
      </c>
      <c r="P10" s="11" t="s">
        <v>7</v>
      </c>
      <c r="Q10" s="11">
        <v>94</v>
      </c>
    </row>
    <row r="11" spans="1:37" ht="18" x14ac:dyDescent="0.45">
      <c r="B11" s="12">
        <v>1.44</v>
      </c>
      <c r="C11" s="12">
        <v>1.44</v>
      </c>
      <c r="D11" s="12">
        <v>1.44</v>
      </c>
      <c r="E11" s="12">
        <v>1.43</v>
      </c>
      <c r="F11" s="12">
        <v>1.43</v>
      </c>
      <c r="G11" s="12">
        <v>1.42</v>
      </c>
      <c r="H11" s="12">
        <v>1.41</v>
      </c>
      <c r="I11" s="14">
        <v>1.41</v>
      </c>
      <c r="J11" s="12">
        <v>1.4</v>
      </c>
      <c r="K11" s="14">
        <v>1.39</v>
      </c>
      <c r="L11" s="12">
        <v>1.38</v>
      </c>
      <c r="M11" s="12">
        <v>1.36</v>
      </c>
      <c r="N11" s="12">
        <v>1.33</v>
      </c>
      <c r="O11" s="28">
        <v>1.28</v>
      </c>
      <c r="P11" s="12">
        <v>1.1299999999999999</v>
      </c>
      <c r="Q11" s="12">
        <v>93</v>
      </c>
    </row>
    <row r="12" spans="1:37" ht="18" x14ac:dyDescent="0.45">
      <c r="B12" s="12">
        <v>1.38</v>
      </c>
      <c r="C12" s="12">
        <v>1.37</v>
      </c>
      <c r="D12" s="12">
        <v>1.37</v>
      </c>
      <c r="E12" s="12">
        <v>1.37</v>
      </c>
      <c r="F12" s="12">
        <v>1.36</v>
      </c>
      <c r="G12" s="12">
        <v>1.36</v>
      </c>
      <c r="H12" s="12">
        <v>1.35</v>
      </c>
      <c r="I12" s="14">
        <v>1.35</v>
      </c>
      <c r="J12" s="12">
        <v>1.34</v>
      </c>
      <c r="K12" s="14">
        <v>1.33</v>
      </c>
      <c r="L12" s="12">
        <v>1.33</v>
      </c>
      <c r="M12" s="12">
        <v>1.31</v>
      </c>
      <c r="N12" s="12">
        <v>1.29</v>
      </c>
      <c r="O12" s="28">
        <v>1.25</v>
      </c>
      <c r="P12" s="12">
        <v>1.1200000000000001</v>
      </c>
      <c r="Q12" s="12">
        <v>92</v>
      </c>
    </row>
    <row r="13" spans="1:37" ht="18" x14ac:dyDescent="0.45">
      <c r="B13" s="12">
        <v>1.31</v>
      </c>
      <c r="C13" s="12">
        <v>1.31</v>
      </c>
      <c r="D13" s="12">
        <v>1.31</v>
      </c>
      <c r="E13" s="12">
        <v>1.31</v>
      </c>
      <c r="F13" s="12">
        <v>1.3</v>
      </c>
      <c r="G13" s="12">
        <v>1.3</v>
      </c>
      <c r="H13" s="12">
        <v>1.3</v>
      </c>
      <c r="I13" s="14">
        <v>1.29</v>
      </c>
      <c r="J13" s="12">
        <v>1.29</v>
      </c>
      <c r="K13" s="14">
        <v>1.28</v>
      </c>
      <c r="L13" s="12">
        <v>1.28</v>
      </c>
      <c r="M13" s="12">
        <v>1.27</v>
      </c>
      <c r="N13" s="12">
        <v>1.25</v>
      </c>
      <c r="O13" s="28">
        <v>1.22</v>
      </c>
      <c r="P13" s="12">
        <v>1.1100000000000001</v>
      </c>
      <c r="Q13" s="12">
        <v>91</v>
      </c>
    </row>
    <row r="14" spans="1:37" ht="18" x14ac:dyDescent="0.45">
      <c r="B14" s="15">
        <v>1.26</v>
      </c>
      <c r="C14" s="15">
        <v>1.26</v>
      </c>
      <c r="D14" s="15">
        <v>1.25</v>
      </c>
      <c r="E14" s="15">
        <v>1.25</v>
      </c>
      <c r="F14" s="15">
        <v>1.25</v>
      </c>
      <c r="G14" s="15">
        <v>1.25</v>
      </c>
      <c r="H14" s="15">
        <v>1.25</v>
      </c>
      <c r="I14" s="16">
        <v>1.24</v>
      </c>
      <c r="J14" s="15">
        <v>1.24</v>
      </c>
      <c r="K14" s="16">
        <v>1.24</v>
      </c>
      <c r="L14" s="15">
        <v>1.23</v>
      </c>
      <c r="M14" s="15">
        <v>1.23</v>
      </c>
      <c r="N14" s="15">
        <v>1.21</v>
      </c>
      <c r="O14" s="25">
        <v>1.19</v>
      </c>
      <c r="P14" s="15">
        <v>1.1000000000000001</v>
      </c>
      <c r="Q14" s="15">
        <v>90</v>
      </c>
    </row>
    <row r="15" spans="1:37" ht="18" x14ac:dyDescent="0.45">
      <c r="B15" s="11">
        <v>1.2</v>
      </c>
      <c r="C15" s="11">
        <v>1.2</v>
      </c>
      <c r="D15" s="11">
        <v>1.2</v>
      </c>
      <c r="E15" s="11">
        <v>1.2</v>
      </c>
      <c r="F15" s="11">
        <v>1.2</v>
      </c>
      <c r="G15" s="11">
        <v>1.2</v>
      </c>
      <c r="H15" s="11">
        <v>1.2</v>
      </c>
      <c r="I15" s="13">
        <v>1.19</v>
      </c>
      <c r="J15" s="11">
        <v>1.19</v>
      </c>
      <c r="K15" s="13">
        <v>1.19</v>
      </c>
      <c r="L15" s="11">
        <v>1.19</v>
      </c>
      <c r="M15" s="11">
        <v>1.18</v>
      </c>
      <c r="N15" s="11">
        <v>1.18</v>
      </c>
      <c r="O15" s="27">
        <v>1.1599999999999999</v>
      </c>
      <c r="P15" s="11">
        <v>1.0900000000000001</v>
      </c>
      <c r="Q15" s="11">
        <v>89</v>
      </c>
    </row>
    <row r="16" spans="1:37" ht="18" x14ac:dyDescent="0.45">
      <c r="B16" s="12">
        <v>1.1499999999999999</v>
      </c>
      <c r="C16" s="12">
        <v>1.1499999999999999</v>
      </c>
      <c r="D16" s="12">
        <v>1.1499999999999999</v>
      </c>
      <c r="E16" s="12">
        <v>1.1499999999999999</v>
      </c>
      <c r="F16" s="12">
        <v>1.1499999999999999</v>
      </c>
      <c r="G16" s="12">
        <v>1.1499999999999999</v>
      </c>
      <c r="H16" s="12">
        <v>1.1499999999999999</v>
      </c>
      <c r="I16" s="14">
        <v>1.1499999999999999</v>
      </c>
      <c r="J16" s="12">
        <v>1.1499999999999999</v>
      </c>
      <c r="K16" s="14">
        <v>1.1499999999999999</v>
      </c>
      <c r="L16" s="12">
        <v>1.1499999999999999</v>
      </c>
      <c r="M16" s="12">
        <v>1.1399999999999999</v>
      </c>
      <c r="N16" s="12">
        <v>1.1399999999999999</v>
      </c>
      <c r="O16" s="28">
        <v>1.1299999999999999</v>
      </c>
      <c r="P16" s="12">
        <v>1.07</v>
      </c>
      <c r="Q16" s="12">
        <v>88</v>
      </c>
    </row>
    <row r="17" spans="2:17" ht="18" x14ac:dyDescent="0.45">
      <c r="B17" s="12">
        <v>1.1100000000000001</v>
      </c>
      <c r="C17" s="12">
        <v>1.1100000000000001</v>
      </c>
      <c r="D17" s="12">
        <v>1.1100000000000001</v>
      </c>
      <c r="E17" s="12">
        <v>1.1100000000000001</v>
      </c>
      <c r="F17" s="12">
        <v>1.1100000000000001</v>
      </c>
      <c r="G17" s="12">
        <v>1.1100000000000001</v>
      </c>
      <c r="H17" s="12">
        <v>1.1100000000000001</v>
      </c>
      <c r="I17" s="14">
        <v>1.1000000000000001</v>
      </c>
      <c r="J17" s="12">
        <v>1.1000000000000001</v>
      </c>
      <c r="K17" s="14">
        <v>1.1000000000000001</v>
      </c>
      <c r="L17" s="12">
        <v>1.1000000000000001</v>
      </c>
      <c r="M17" s="12">
        <v>1.1000000000000001</v>
      </c>
      <c r="N17" s="12">
        <v>1.1000000000000001</v>
      </c>
      <c r="O17" s="28">
        <v>1.1000000000000001</v>
      </c>
      <c r="P17" s="12">
        <v>1.06</v>
      </c>
      <c r="Q17" s="12">
        <v>87</v>
      </c>
    </row>
    <row r="18" spans="2:17" ht="18" x14ac:dyDescent="0.45">
      <c r="B18" s="12">
        <v>1.06</v>
      </c>
      <c r="C18" s="12">
        <v>1.06</v>
      </c>
      <c r="D18" s="12">
        <v>1.06</v>
      </c>
      <c r="E18" s="12">
        <v>1.06</v>
      </c>
      <c r="F18" s="12">
        <v>1.06</v>
      </c>
      <c r="G18" s="12">
        <v>1.06</v>
      </c>
      <c r="H18" s="12">
        <v>1.06</v>
      </c>
      <c r="I18" s="14">
        <v>1.06</v>
      </c>
      <c r="J18" s="12">
        <v>1.06</v>
      </c>
      <c r="K18" s="14">
        <v>1.06</v>
      </c>
      <c r="L18" s="12">
        <v>1.07</v>
      </c>
      <c r="M18" s="12">
        <v>1.07</v>
      </c>
      <c r="N18" s="12">
        <v>1.07</v>
      </c>
      <c r="O18" s="28">
        <v>1.07</v>
      </c>
      <c r="P18" s="12">
        <v>1.04</v>
      </c>
      <c r="Q18" s="12">
        <v>86</v>
      </c>
    </row>
    <row r="19" spans="2:17" ht="18" x14ac:dyDescent="0.45">
      <c r="B19" s="15">
        <v>1.02</v>
      </c>
      <c r="C19" s="15">
        <v>1.02</v>
      </c>
      <c r="D19" s="15">
        <v>1.02</v>
      </c>
      <c r="E19" s="15">
        <v>1.02</v>
      </c>
      <c r="F19" s="15">
        <v>1.02</v>
      </c>
      <c r="G19" s="15">
        <v>1.02</v>
      </c>
      <c r="H19" s="15">
        <v>1.02</v>
      </c>
      <c r="I19" s="16">
        <v>1.02</v>
      </c>
      <c r="J19" s="15">
        <v>1.02</v>
      </c>
      <c r="K19" s="16">
        <v>1.03</v>
      </c>
      <c r="L19" s="15">
        <v>1.03</v>
      </c>
      <c r="M19" s="15">
        <v>1.03</v>
      </c>
      <c r="N19" s="15">
        <v>1.03</v>
      </c>
      <c r="O19" s="25">
        <v>1.04</v>
      </c>
      <c r="P19" s="15">
        <v>1.03</v>
      </c>
      <c r="Q19" s="15">
        <v>85</v>
      </c>
    </row>
    <row r="20" spans="2:17" ht="18" x14ac:dyDescent="0.45">
      <c r="B20" s="11">
        <v>0.98</v>
      </c>
      <c r="C20" s="11">
        <v>0.98</v>
      </c>
      <c r="D20" s="11">
        <v>0.98</v>
      </c>
      <c r="E20" s="11">
        <v>0.98</v>
      </c>
      <c r="F20" s="11">
        <v>0.98</v>
      </c>
      <c r="G20" s="11">
        <v>0.98</v>
      </c>
      <c r="H20" s="11">
        <v>0.98</v>
      </c>
      <c r="I20" s="13">
        <v>0.98</v>
      </c>
      <c r="J20" s="11">
        <v>0.99</v>
      </c>
      <c r="K20" s="13">
        <v>0.99</v>
      </c>
      <c r="L20" s="11">
        <v>0.99</v>
      </c>
      <c r="M20" s="11">
        <v>0.99</v>
      </c>
      <c r="N20" s="11">
        <v>1</v>
      </c>
      <c r="O20" s="27">
        <v>1.01</v>
      </c>
      <c r="P20" s="11">
        <v>1.01</v>
      </c>
      <c r="Q20" s="11">
        <v>84</v>
      </c>
    </row>
    <row r="21" spans="2:17" ht="18" x14ac:dyDescent="0.45">
      <c r="B21" s="12">
        <v>0.94</v>
      </c>
      <c r="C21" s="12">
        <v>0.94</v>
      </c>
      <c r="D21" s="12">
        <v>0.94</v>
      </c>
      <c r="E21" s="12">
        <v>0.94</v>
      </c>
      <c r="F21" s="12">
        <v>0.94</v>
      </c>
      <c r="G21" s="12">
        <v>0.94</v>
      </c>
      <c r="H21" s="12">
        <v>0.94</v>
      </c>
      <c r="I21" s="14">
        <v>0.95</v>
      </c>
      <c r="J21" s="12">
        <v>0.95</v>
      </c>
      <c r="K21" s="14">
        <v>0.95</v>
      </c>
      <c r="L21" s="12">
        <v>0.95</v>
      </c>
      <c r="M21" s="12">
        <v>0.96</v>
      </c>
      <c r="N21" s="12">
        <v>0.97</v>
      </c>
      <c r="O21" s="28">
        <v>0.98</v>
      </c>
      <c r="P21" s="12">
        <v>0.99</v>
      </c>
      <c r="Q21" s="12">
        <v>83</v>
      </c>
    </row>
    <row r="22" spans="2:17" ht="18" x14ac:dyDescent="0.45">
      <c r="B22" s="12">
        <v>0.9</v>
      </c>
      <c r="C22" s="12">
        <v>0.9</v>
      </c>
      <c r="D22" s="12">
        <v>0.9</v>
      </c>
      <c r="E22" s="12">
        <v>0.9</v>
      </c>
      <c r="F22" s="12">
        <v>0.9</v>
      </c>
      <c r="G22" s="12">
        <v>0.91</v>
      </c>
      <c r="H22" s="12">
        <v>0.91</v>
      </c>
      <c r="I22" s="14">
        <v>0.91</v>
      </c>
      <c r="J22" s="12">
        <v>0.91</v>
      </c>
      <c r="K22" s="14">
        <v>0.92</v>
      </c>
      <c r="L22" s="12">
        <v>0.92</v>
      </c>
      <c r="M22" s="12">
        <v>0.92</v>
      </c>
      <c r="N22" s="12">
        <v>0.93</v>
      </c>
      <c r="O22" s="28">
        <v>0.95</v>
      </c>
      <c r="P22" s="12">
        <v>0.97</v>
      </c>
      <c r="Q22" s="12">
        <v>82</v>
      </c>
    </row>
    <row r="23" spans="2:17" ht="18" x14ac:dyDescent="0.45">
      <c r="B23" s="12">
        <v>0.87</v>
      </c>
      <c r="C23" s="12">
        <v>0.87</v>
      </c>
      <c r="D23" s="12">
        <v>0.87</v>
      </c>
      <c r="E23" s="12">
        <v>0.87</v>
      </c>
      <c r="F23" s="12">
        <v>0.87</v>
      </c>
      <c r="G23" s="12">
        <v>0.87</v>
      </c>
      <c r="H23" s="12">
        <v>0.87</v>
      </c>
      <c r="I23" s="14">
        <v>0.87</v>
      </c>
      <c r="J23" s="12">
        <v>0.88</v>
      </c>
      <c r="K23" s="14">
        <v>0.88</v>
      </c>
      <c r="L23" s="12">
        <v>0.88</v>
      </c>
      <c r="M23" s="12">
        <v>0.89</v>
      </c>
      <c r="N23" s="12">
        <v>0.9</v>
      </c>
      <c r="O23" s="28">
        <v>0.92</v>
      </c>
      <c r="P23" s="12">
        <v>0.95</v>
      </c>
      <c r="Q23" s="12">
        <v>81</v>
      </c>
    </row>
    <row r="24" spans="2:17" ht="18" x14ac:dyDescent="0.45">
      <c r="B24" s="15">
        <v>0.83</v>
      </c>
      <c r="C24" s="15">
        <v>0.83</v>
      </c>
      <c r="D24" s="15">
        <v>0.83</v>
      </c>
      <c r="E24" s="15">
        <v>0.83</v>
      </c>
      <c r="F24" s="15">
        <v>0.83</v>
      </c>
      <c r="G24" s="15">
        <v>0.83</v>
      </c>
      <c r="H24" s="15">
        <v>0.84</v>
      </c>
      <c r="I24" s="16">
        <v>0.84</v>
      </c>
      <c r="J24" s="15">
        <v>0.84</v>
      </c>
      <c r="K24" s="16">
        <v>0.85</v>
      </c>
      <c r="L24" s="15">
        <v>0.85</v>
      </c>
      <c r="M24" s="15">
        <v>0.86</v>
      </c>
      <c r="N24" s="15">
        <v>0.87</v>
      </c>
      <c r="O24" s="25">
        <v>0.89</v>
      </c>
      <c r="P24" s="15">
        <v>0.93</v>
      </c>
      <c r="Q24" s="15">
        <v>80</v>
      </c>
    </row>
    <row r="25" spans="2:17" ht="18" x14ac:dyDescent="0.45">
      <c r="B25" s="11">
        <v>0.79</v>
      </c>
      <c r="C25" s="11">
        <v>0.8</v>
      </c>
      <c r="D25" s="11">
        <v>0.8</v>
      </c>
      <c r="E25" s="11">
        <v>0.8</v>
      </c>
      <c r="F25" s="11">
        <v>0.8</v>
      </c>
      <c r="G25" s="11">
        <v>0.8</v>
      </c>
      <c r="H25" s="11">
        <v>0.8</v>
      </c>
      <c r="I25" s="13">
        <v>0.81</v>
      </c>
      <c r="J25" s="11">
        <v>0.81</v>
      </c>
      <c r="K25" s="13">
        <v>0.81</v>
      </c>
      <c r="L25" s="11">
        <v>0.82</v>
      </c>
      <c r="M25" s="11">
        <v>0.82</v>
      </c>
      <c r="N25" s="11">
        <v>0.84</v>
      </c>
      <c r="O25" s="27">
        <v>0.86</v>
      </c>
      <c r="P25" s="11">
        <v>0.91</v>
      </c>
      <c r="Q25" s="11">
        <v>79</v>
      </c>
    </row>
    <row r="26" spans="2:17" ht="18" x14ac:dyDescent="0.45">
      <c r="B26" s="12">
        <v>0.76</v>
      </c>
      <c r="C26" s="12">
        <v>0.76</v>
      </c>
      <c r="D26" s="12">
        <v>0.76</v>
      </c>
      <c r="E26" s="12">
        <v>0.76</v>
      </c>
      <c r="F26" s="12">
        <v>0.76</v>
      </c>
      <c r="G26" s="12">
        <v>0.77</v>
      </c>
      <c r="H26" s="12">
        <v>0.77</v>
      </c>
      <c r="I26" s="14">
        <v>0.77</v>
      </c>
      <c r="J26" s="12">
        <v>0.78</v>
      </c>
      <c r="K26" s="14">
        <v>0.78</v>
      </c>
      <c r="L26" s="12">
        <v>0.79</v>
      </c>
      <c r="M26" s="12">
        <v>0.79</v>
      </c>
      <c r="N26" s="12">
        <v>0.81</v>
      </c>
      <c r="O26" s="28">
        <v>0.83</v>
      </c>
      <c r="P26" s="12">
        <v>0.88</v>
      </c>
      <c r="Q26" s="12">
        <v>78</v>
      </c>
    </row>
    <row r="27" spans="2:17" ht="18" x14ac:dyDescent="0.45">
      <c r="B27" s="12">
        <v>0.73</v>
      </c>
      <c r="C27" s="12">
        <v>0.73</v>
      </c>
      <c r="D27" s="12">
        <v>0.73</v>
      </c>
      <c r="E27" s="12">
        <v>0.73</v>
      </c>
      <c r="F27" s="12">
        <v>0.73</v>
      </c>
      <c r="G27" s="12">
        <v>0.73</v>
      </c>
      <c r="H27" s="12">
        <v>0.74</v>
      </c>
      <c r="I27" s="14">
        <v>0.74</v>
      </c>
      <c r="J27" s="12">
        <v>0.74</v>
      </c>
      <c r="K27" s="14">
        <v>0.75</v>
      </c>
      <c r="L27" s="12">
        <v>0.75</v>
      </c>
      <c r="M27" s="12">
        <v>0.76</v>
      </c>
      <c r="N27" s="12">
        <v>0.77</v>
      </c>
      <c r="O27" s="28">
        <v>0.8</v>
      </c>
      <c r="P27" s="12">
        <v>0.86</v>
      </c>
      <c r="Q27" s="12">
        <v>77</v>
      </c>
    </row>
    <row r="28" spans="2:17" ht="18" x14ac:dyDescent="0.45">
      <c r="B28" s="12">
        <v>0.7</v>
      </c>
      <c r="C28" s="12">
        <v>0.7</v>
      </c>
      <c r="D28" s="12">
        <v>0.7</v>
      </c>
      <c r="E28" s="12">
        <v>0.7</v>
      </c>
      <c r="F28" s="12">
        <v>0.7</v>
      </c>
      <c r="G28" s="12">
        <v>0.7</v>
      </c>
      <c r="H28" s="12">
        <v>0.7</v>
      </c>
      <c r="I28" s="14">
        <v>0.71</v>
      </c>
      <c r="J28" s="12">
        <v>0.71</v>
      </c>
      <c r="K28" s="14">
        <v>0.72</v>
      </c>
      <c r="L28" s="12">
        <v>0.72</v>
      </c>
      <c r="M28" s="12">
        <v>0.73</v>
      </c>
      <c r="N28" s="12">
        <v>0.74</v>
      </c>
      <c r="O28" s="28">
        <v>0.77</v>
      </c>
      <c r="P28" s="12">
        <v>0.83</v>
      </c>
      <c r="Q28" s="12">
        <v>76</v>
      </c>
    </row>
    <row r="29" spans="2:17" ht="18" x14ac:dyDescent="0.45">
      <c r="B29" s="15">
        <v>0.66</v>
      </c>
      <c r="C29" s="15">
        <v>0.67</v>
      </c>
      <c r="D29" s="15">
        <v>0.67</v>
      </c>
      <c r="E29" s="15">
        <v>0.67</v>
      </c>
      <c r="F29" s="15">
        <v>0.67</v>
      </c>
      <c r="G29" s="15">
        <v>0.67</v>
      </c>
      <c r="H29" s="15">
        <v>0.67</v>
      </c>
      <c r="I29" s="16">
        <v>0.68</v>
      </c>
      <c r="J29" s="15">
        <v>0.68</v>
      </c>
      <c r="K29" s="16">
        <v>0.69</v>
      </c>
      <c r="L29" s="15">
        <v>0.69</v>
      </c>
      <c r="M29" s="15">
        <v>0.7</v>
      </c>
      <c r="N29" s="15">
        <v>0.71</v>
      </c>
      <c r="O29" s="25">
        <v>0.74</v>
      </c>
      <c r="P29" s="15">
        <v>0.81</v>
      </c>
      <c r="Q29" s="15">
        <v>75</v>
      </c>
    </row>
    <row r="30" spans="2:17" ht="18" x14ac:dyDescent="0.45">
      <c r="B30" s="11">
        <v>0.63</v>
      </c>
      <c r="C30" s="11">
        <v>0.64</v>
      </c>
      <c r="D30" s="11">
        <v>0.64</v>
      </c>
      <c r="E30" s="11">
        <v>0.64</v>
      </c>
      <c r="F30" s="11">
        <v>0.64</v>
      </c>
      <c r="G30" s="11">
        <v>0.64</v>
      </c>
      <c r="H30" s="11">
        <v>0.64</v>
      </c>
      <c r="I30" s="13">
        <v>0.65</v>
      </c>
      <c r="J30" s="11">
        <v>0.65</v>
      </c>
      <c r="K30" s="13">
        <v>0.65</v>
      </c>
      <c r="L30" s="11">
        <v>0.67</v>
      </c>
      <c r="M30" s="11">
        <v>0.67</v>
      </c>
      <c r="N30" s="11">
        <v>0.68</v>
      </c>
      <c r="O30" s="27">
        <v>0.71</v>
      </c>
      <c r="P30" s="11">
        <v>0.78</v>
      </c>
      <c r="Q30" s="11">
        <v>74</v>
      </c>
    </row>
    <row r="31" spans="2:17" ht="18" x14ac:dyDescent="0.45">
      <c r="B31" s="12">
        <v>0.6</v>
      </c>
      <c r="C31" s="12">
        <v>0.61</v>
      </c>
      <c r="D31" s="12">
        <v>0.61</v>
      </c>
      <c r="E31" s="12">
        <v>0.61</v>
      </c>
      <c r="F31" s="12">
        <v>0.61</v>
      </c>
      <c r="G31" s="12">
        <v>0.61</v>
      </c>
      <c r="H31" s="12">
        <v>0.61</v>
      </c>
      <c r="I31" s="14">
        <v>0.62</v>
      </c>
      <c r="J31" s="12">
        <v>0.62</v>
      </c>
      <c r="K31" s="14">
        <v>0.62</v>
      </c>
      <c r="L31" s="12">
        <v>0.63</v>
      </c>
      <c r="M31" s="12">
        <v>0.64</v>
      </c>
      <c r="N31" s="12">
        <v>0.65</v>
      </c>
      <c r="O31" s="28">
        <v>0.68</v>
      </c>
      <c r="P31" s="12">
        <v>0.75</v>
      </c>
      <c r="Q31" s="12">
        <v>73</v>
      </c>
    </row>
    <row r="32" spans="2:17" ht="18" x14ac:dyDescent="0.45">
      <c r="B32" s="12">
        <v>0.56999999999999995</v>
      </c>
      <c r="C32" s="12">
        <v>0.57999999999999996</v>
      </c>
      <c r="D32" s="12">
        <v>0.57999999999999996</v>
      </c>
      <c r="E32" s="12">
        <v>0.57999999999999996</v>
      </c>
      <c r="F32" s="12">
        <v>0.57999999999999996</v>
      </c>
      <c r="G32" s="12">
        <v>0.57999999999999996</v>
      </c>
      <c r="H32" s="12">
        <v>0.57999999999999996</v>
      </c>
      <c r="I32" s="14">
        <v>0.59</v>
      </c>
      <c r="J32" s="12">
        <v>0.59</v>
      </c>
      <c r="K32" s="14">
        <v>0.59</v>
      </c>
      <c r="L32" s="12">
        <v>0.6</v>
      </c>
      <c r="M32" s="12">
        <v>0.61</v>
      </c>
      <c r="N32" s="12">
        <v>0.62</v>
      </c>
      <c r="O32" s="28">
        <v>0.65</v>
      </c>
      <c r="P32" s="12">
        <v>0.73</v>
      </c>
      <c r="Q32" s="12">
        <v>72</v>
      </c>
    </row>
    <row r="33" spans="2:17" ht="18" x14ac:dyDescent="0.45">
      <c r="B33" s="12">
        <v>0.54</v>
      </c>
      <c r="C33" s="12">
        <v>0.55000000000000004</v>
      </c>
      <c r="D33" s="12">
        <v>0.55000000000000004</v>
      </c>
      <c r="E33" s="12">
        <v>0.55000000000000004</v>
      </c>
      <c r="F33" s="12">
        <v>0.55000000000000004</v>
      </c>
      <c r="G33" s="12">
        <v>0.55000000000000004</v>
      </c>
      <c r="H33" s="12">
        <v>0.55000000000000004</v>
      </c>
      <c r="I33" s="14">
        <v>0.56000000000000005</v>
      </c>
      <c r="J33" s="12">
        <v>0.56000000000000005</v>
      </c>
      <c r="K33" s="14">
        <v>0.56999999999999995</v>
      </c>
      <c r="L33" s="12">
        <v>0.56999999999999995</v>
      </c>
      <c r="M33" s="12">
        <v>0.57999999999999996</v>
      </c>
      <c r="N33" s="12">
        <v>0.59</v>
      </c>
      <c r="O33" s="28">
        <v>0.62</v>
      </c>
      <c r="P33" s="12">
        <v>0.7</v>
      </c>
      <c r="Q33" s="12">
        <v>71</v>
      </c>
    </row>
    <row r="34" spans="2:17" ht="18" x14ac:dyDescent="0.45">
      <c r="B34" s="15">
        <v>0.52</v>
      </c>
      <c r="C34" s="15">
        <v>0.52</v>
      </c>
      <c r="D34" s="15">
        <v>0.52</v>
      </c>
      <c r="E34" s="15">
        <v>0.52</v>
      </c>
      <c r="F34" s="15">
        <v>0.52</v>
      </c>
      <c r="G34" s="15">
        <v>0.52</v>
      </c>
      <c r="H34" s="15">
        <v>0.52</v>
      </c>
      <c r="I34" s="16">
        <v>0.53</v>
      </c>
      <c r="J34" s="15">
        <v>0.53</v>
      </c>
      <c r="K34" s="16">
        <v>0.54</v>
      </c>
      <c r="L34" s="15">
        <v>0.54</v>
      </c>
      <c r="M34" s="15">
        <v>0.55000000000000004</v>
      </c>
      <c r="N34" s="15">
        <v>0.56000000000000005</v>
      </c>
      <c r="O34" s="25">
        <v>0.59</v>
      </c>
      <c r="P34" s="15">
        <v>0.67</v>
      </c>
      <c r="Q34" s="15">
        <v>70</v>
      </c>
    </row>
    <row r="35" spans="2:17" ht="18" x14ac:dyDescent="0.45">
      <c r="B35" s="11">
        <v>0.49</v>
      </c>
      <c r="C35" s="11">
        <v>0.49</v>
      </c>
      <c r="D35" s="11">
        <v>0.49</v>
      </c>
      <c r="E35" s="11">
        <v>0.49</v>
      </c>
      <c r="F35" s="11">
        <v>0.49</v>
      </c>
      <c r="G35" s="11">
        <v>0.49</v>
      </c>
      <c r="H35" s="11">
        <v>0.5</v>
      </c>
      <c r="I35" s="13">
        <v>0.5</v>
      </c>
      <c r="J35" s="11">
        <v>0.5</v>
      </c>
      <c r="K35" s="13">
        <v>0.51</v>
      </c>
      <c r="L35" s="11">
        <v>0.51</v>
      </c>
      <c r="M35" s="11">
        <v>0.52</v>
      </c>
      <c r="N35" s="11">
        <v>0.53</v>
      </c>
      <c r="O35" s="27">
        <v>0.56000000000000005</v>
      </c>
      <c r="P35" s="11">
        <v>0.64</v>
      </c>
      <c r="Q35" s="11">
        <v>69</v>
      </c>
    </row>
    <row r="36" spans="2:17" ht="18" x14ac:dyDescent="0.45">
      <c r="B36" s="12">
        <v>0.46</v>
      </c>
      <c r="C36" s="12">
        <v>0.46</v>
      </c>
      <c r="D36" s="12">
        <v>0.46</v>
      </c>
      <c r="E36" s="12">
        <v>0.46</v>
      </c>
      <c r="F36" s="12">
        <v>0.46</v>
      </c>
      <c r="G36" s="12">
        <v>0.47</v>
      </c>
      <c r="H36" s="12">
        <v>0.47</v>
      </c>
      <c r="I36" s="14">
        <v>0.47</v>
      </c>
      <c r="J36" s="12">
        <v>0.48</v>
      </c>
      <c r="K36" s="14">
        <v>0.48</v>
      </c>
      <c r="L36" s="12">
        <v>0.48</v>
      </c>
      <c r="M36" s="12">
        <v>0.49</v>
      </c>
      <c r="N36" s="12">
        <v>0.5</v>
      </c>
      <c r="O36" s="28">
        <v>0.53</v>
      </c>
      <c r="P36" s="12">
        <v>0.61</v>
      </c>
      <c r="Q36" s="12">
        <v>68</v>
      </c>
    </row>
    <row r="37" spans="2:17" ht="18" x14ac:dyDescent="0.45">
      <c r="B37" s="12">
        <v>0.43</v>
      </c>
      <c r="C37" s="12">
        <v>0.43</v>
      </c>
      <c r="D37" s="12">
        <v>0.43</v>
      </c>
      <c r="E37" s="12">
        <v>0.43</v>
      </c>
      <c r="F37" s="12">
        <v>0.44</v>
      </c>
      <c r="G37" s="12">
        <v>0.44</v>
      </c>
      <c r="H37" s="12">
        <v>0.44</v>
      </c>
      <c r="I37" s="14">
        <v>0.44</v>
      </c>
      <c r="J37" s="12">
        <v>0.45</v>
      </c>
      <c r="K37" s="14">
        <v>0.45</v>
      </c>
      <c r="L37" s="12">
        <v>0.45</v>
      </c>
      <c r="M37" s="12">
        <v>0.46</v>
      </c>
      <c r="N37" s="12">
        <v>0.47</v>
      </c>
      <c r="O37" s="28">
        <v>0.5</v>
      </c>
      <c r="P37" s="12">
        <v>0.57999999999999996</v>
      </c>
      <c r="Q37" s="12">
        <v>67</v>
      </c>
    </row>
    <row r="38" spans="2:17" ht="18" x14ac:dyDescent="0.45">
      <c r="B38" s="12">
        <v>0.4</v>
      </c>
      <c r="C38" s="12">
        <v>0.41</v>
      </c>
      <c r="D38" s="12">
        <v>0.41</v>
      </c>
      <c r="E38" s="12">
        <v>0.41</v>
      </c>
      <c r="F38" s="12">
        <v>0.41</v>
      </c>
      <c r="G38" s="12">
        <v>0.41</v>
      </c>
      <c r="H38" s="12">
        <v>0.41</v>
      </c>
      <c r="I38" s="14">
        <v>0.42</v>
      </c>
      <c r="J38" s="12">
        <v>0.42</v>
      </c>
      <c r="K38" s="14">
        <v>0.42</v>
      </c>
      <c r="L38" s="12">
        <v>0.43</v>
      </c>
      <c r="M38" s="12">
        <v>0.43</v>
      </c>
      <c r="N38" s="12">
        <v>0.45</v>
      </c>
      <c r="O38" s="28">
        <v>0.47</v>
      </c>
      <c r="P38" s="12">
        <v>0.55000000000000004</v>
      </c>
      <c r="Q38" s="12">
        <v>66</v>
      </c>
    </row>
    <row r="39" spans="2:17" ht="18" x14ac:dyDescent="0.45">
      <c r="B39" s="15">
        <v>0.38</v>
      </c>
      <c r="C39" s="15">
        <v>0.38</v>
      </c>
      <c r="D39" s="15">
        <v>0.38</v>
      </c>
      <c r="E39" s="15">
        <v>0.38</v>
      </c>
      <c r="F39" s="15">
        <v>0.38</v>
      </c>
      <c r="G39" s="15">
        <v>0.38</v>
      </c>
      <c r="H39" s="15">
        <v>0.38</v>
      </c>
      <c r="I39" s="16">
        <v>0.39</v>
      </c>
      <c r="J39" s="15">
        <v>0.39</v>
      </c>
      <c r="K39" s="16">
        <v>0.39</v>
      </c>
      <c r="L39" s="15">
        <v>0.4</v>
      </c>
      <c r="M39" s="15">
        <v>0.4</v>
      </c>
      <c r="N39" s="15">
        <v>0.42</v>
      </c>
      <c r="O39" s="25">
        <v>0.44</v>
      </c>
      <c r="P39" s="15">
        <v>0.51</v>
      </c>
      <c r="Q39" s="15">
        <v>65</v>
      </c>
    </row>
    <row r="40" spans="2:17" ht="18" x14ac:dyDescent="0.45">
      <c r="B40" s="11">
        <v>0.35</v>
      </c>
      <c r="C40" s="11">
        <v>0.35</v>
      </c>
      <c r="D40" s="11">
        <v>0.35</v>
      </c>
      <c r="E40" s="11">
        <v>0.35</v>
      </c>
      <c r="F40" s="11">
        <v>0.35</v>
      </c>
      <c r="G40" s="11">
        <v>0.36</v>
      </c>
      <c r="H40" s="11">
        <v>0.36</v>
      </c>
      <c r="I40" s="13">
        <v>0.36</v>
      </c>
      <c r="J40" s="11">
        <v>0.36</v>
      </c>
      <c r="K40" s="13">
        <v>0.37</v>
      </c>
      <c r="L40" s="11">
        <v>0.37</v>
      </c>
      <c r="M40" s="11">
        <v>0.38</v>
      </c>
      <c r="N40" s="11">
        <v>0.39</v>
      </c>
      <c r="O40" s="27">
        <v>0.41</v>
      </c>
      <c r="P40" s="11">
        <v>0.48</v>
      </c>
      <c r="Q40" s="11">
        <v>64</v>
      </c>
    </row>
    <row r="41" spans="2:17" ht="18" x14ac:dyDescent="0.45">
      <c r="B41" s="12">
        <v>0.32</v>
      </c>
      <c r="C41" s="12">
        <v>0.33</v>
      </c>
      <c r="D41" s="12">
        <v>0.33</v>
      </c>
      <c r="E41" s="12">
        <v>0.33</v>
      </c>
      <c r="F41" s="12">
        <v>0.33</v>
      </c>
      <c r="G41" s="12">
        <v>0.33</v>
      </c>
      <c r="H41" s="12">
        <v>0.33</v>
      </c>
      <c r="I41" s="14">
        <v>0.33</v>
      </c>
      <c r="J41" s="12">
        <v>0.34</v>
      </c>
      <c r="K41" s="14">
        <v>0.34</v>
      </c>
      <c r="L41" s="12">
        <v>0.34</v>
      </c>
      <c r="M41" s="12">
        <v>0.35</v>
      </c>
      <c r="N41" s="12">
        <v>0.36</v>
      </c>
      <c r="O41" s="28">
        <v>0.38</v>
      </c>
      <c r="P41" s="12">
        <v>0.45</v>
      </c>
      <c r="Q41" s="12">
        <v>63</v>
      </c>
    </row>
    <row r="42" spans="2:17" ht="18" x14ac:dyDescent="0.45">
      <c r="B42" s="12">
        <v>0.3</v>
      </c>
      <c r="C42" s="12">
        <v>0.3</v>
      </c>
      <c r="D42" s="12">
        <v>0.3</v>
      </c>
      <c r="E42" s="12">
        <v>0.3</v>
      </c>
      <c r="F42" s="12">
        <v>0.3</v>
      </c>
      <c r="G42" s="12">
        <v>0.3</v>
      </c>
      <c r="H42" s="12">
        <v>0.3</v>
      </c>
      <c r="I42" s="14">
        <v>0.31</v>
      </c>
      <c r="J42" s="12">
        <v>0.31</v>
      </c>
      <c r="K42" s="14">
        <v>0.31</v>
      </c>
      <c r="L42" s="12">
        <v>0.32</v>
      </c>
      <c r="M42" s="12">
        <v>0.32</v>
      </c>
      <c r="N42" s="12">
        <v>0.33</v>
      </c>
      <c r="O42" s="28">
        <v>0.35</v>
      </c>
      <c r="P42" s="12">
        <v>0.41</v>
      </c>
      <c r="Q42" s="12">
        <v>62</v>
      </c>
    </row>
    <row r="43" spans="2:17" ht="18" x14ac:dyDescent="0.45">
      <c r="B43" s="12">
        <v>0.28000000000000003</v>
      </c>
      <c r="C43" s="12">
        <v>0.28000000000000003</v>
      </c>
      <c r="D43" s="12">
        <v>0.28000000000000003</v>
      </c>
      <c r="E43" s="12">
        <v>0.28000000000000003</v>
      </c>
      <c r="F43" s="12">
        <v>0.28000000000000003</v>
      </c>
      <c r="G43" s="12">
        <v>0.28000000000000003</v>
      </c>
      <c r="H43" s="12">
        <v>0.28000000000000003</v>
      </c>
      <c r="I43" s="14">
        <v>0.28000000000000003</v>
      </c>
      <c r="J43" s="12">
        <v>0.28000000000000003</v>
      </c>
      <c r="K43" s="14">
        <v>0.28000000000000003</v>
      </c>
      <c r="L43" s="12">
        <v>0.28999999999999998</v>
      </c>
      <c r="M43" s="12">
        <v>0.3</v>
      </c>
      <c r="N43" s="12">
        <v>0.3</v>
      </c>
      <c r="O43" s="28">
        <v>0.3</v>
      </c>
      <c r="P43" s="12">
        <v>0.38</v>
      </c>
      <c r="Q43" s="12">
        <v>61</v>
      </c>
    </row>
    <row r="44" spans="2:17" ht="18" x14ac:dyDescent="0.45">
      <c r="B44" s="15">
        <v>0.25</v>
      </c>
      <c r="C44" s="15">
        <v>0.25</v>
      </c>
      <c r="D44" s="15">
        <v>0.25</v>
      </c>
      <c r="E44" s="15">
        <v>0.25</v>
      </c>
      <c r="F44" s="15">
        <v>0.25</v>
      </c>
      <c r="G44" s="15">
        <v>0.25</v>
      </c>
      <c r="H44" s="15">
        <v>0.25</v>
      </c>
      <c r="I44" s="16">
        <v>0.25</v>
      </c>
      <c r="J44" s="15">
        <v>0.25</v>
      </c>
      <c r="K44" s="16">
        <v>0.25</v>
      </c>
      <c r="L44" s="15">
        <v>0.25</v>
      </c>
      <c r="M44" s="15">
        <v>0.25</v>
      </c>
      <c r="N44" s="15">
        <v>0.28000000000000003</v>
      </c>
      <c r="O44" s="25">
        <v>0.28000000000000003</v>
      </c>
      <c r="P44" s="15">
        <v>0.34</v>
      </c>
      <c r="Q44" s="15">
        <v>60</v>
      </c>
    </row>
    <row r="45" spans="2:17" ht="18" x14ac:dyDescent="0.45">
      <c r="B45" s="11">
        <v>0.23</v>
      </c>
      <c r="C45" s="11">
        <v>0.23</v>
      </c>
      <c r="D45" s="11">
        <v>0.23</v>
      </c>
      <c r="E45" s="11">
        <v>0.23</v>
      </c>
      <c r="F45" s="11">
        <v>0.23</v>
      </c>
      <c r="G45" s="11">
        <v>0.23</v>
      </c>
      <c r="H45" s="11">
        <v>0.23</v>
      </c>
      <c r="I45" s="13">
        <v>0.23</v>
      </c>
      <c r="J45" s="11">
        <v>0.23</v>
      </c>
      <c r="K45" s="13">
        <v>0.23</v>
      </c>
      <c r="L45" s="11">
        <v>0.23</v>
      </c>
      <c r="M45" s="11">
        <v>0.23</v>
      </c>
      <c r="N45" s="11">
        <v>0.25</v>
      </c>
      <c r="O45" s="27">
        <v>0.27</v>
      </c>
      <c r="P45" s="11">
        <v>0.31</v>
      </c>
      <c r="Q45" s="11">
        <v>59</v>
      </c>
    </row>
    <row r="46" spans="2:17" ht="18" x14ac:dyDescent="0.45">
      <c r="B46" s="12">
        <v>0.2</v>
      </c>
      <c r="C46" s="12">
        <v>0.2</v>
      </c>
      <c r="D46" s="12">
        <v>0.2</v>
      </c>
      <c r="E46" s="12">
        <v>0.2</v>
      </c>
      <c r="F46" s="12">
        <v>0.2</v>
      </c>
      <c r="G46" s="12">
        <v>0.2</v>
      </c>
      <c r="H46" s="12">
        <v>0.2</v>
      </c>
      <c r="I46" s="14">
        <v>0.2</v>
      </c>
      <c r="J46" s="12">
        <v>0.2</v>
      </c>
      <c r="K46" s="14">
        <v>0.2</v>
      </c>
      <c r="L46" s="12">
        <v>0.2</v>
      </c>
      <c r="M46" s="12">
        <v>0.2</v>
      </c>
      <c r="N46" s="12">
        <v>0.23</v>
      </c>
      <c r="O46" s="28">
        <v>0.25</v>
      </c>
      <c r="P46" s="12">
        <v>0.3</v>
      </c>
      <c r="Q46" s="12">
        <v>58</v>
      </c>
    </row>
    <row r="47" spans="2:17" ht="18" x14ac:dyDescent="0.45">
      <c r="B47" s="12">
        <v>0.18</v>
      </c>
      <c r="C47" s="12">
        <v>0.18</v>
      </c>
      <c r="D47" s="12">
        <v>0.18</v>
      </c>
      <c r="E47" s="12">
        <v>0.18</v>
      </c>
      <c r="F47" s="12">
        <v>0.18</v>
      </c>
      <c r="G47" s="12">
        <v>0.18</v>
      </c>
      <c r="H47" s="12">
        <v>0.18</v>
      </c>
      <c r="I47" s="14">
        <v>0.18</v>
      </c>
      <c r="J47" s="12">
        <v>0.18</v>
      </c>
      <c r="K47" s="14">
        <v>0.18</v>
      </c>
      <c r="L47" s="12">
        <v>0.18</v>
      </c>
      <c r="M47" s="12">
        <v>0.18</v>
      </c>
      <c r="N47" s="12">
        <v>0.18</v>
      </c>
      <c r="O47" s="28">
        <v>0.2</v>
      </c>
      <c r="P47" s="12">
        <v>0.25</v>
      </c>
      <c r="Q47" s="12">
        <v>57</v>
      </c>
    </row>
    <row r="48" spans="2:17" ht="18" x14ac:dyDescent="0.45">
      <c r="B48" s="12">
        <v>0.15</v>
      </c>
      <c r="C48" s="12">
        <v>0.15</v>
      </c>
      <c r="D48" s="12">
        <v>0.15</v>
      </c>
      <c r="E48" s="12">
        <v>0.15</v>
      </c>
      <c r="F48" s="12">
        <v>0.15</v>
      </c>
      <c r="G48" s="12">
        <v>0.15</v>
      </c>
      <c r="H48" s="12">
        <v>0.15</v>
      </c>
      <c r="I48" s="14">
        <v>0.15</v>
      </c>
      <c r="J48" s="12">
        <v>0.15</v>
      </c>
      <c r="K48" s="14">
        <v>0.15</v>
      </c>
      <c r="L48" s="12">
        <v>0.15</v>
      </c>
      <c r="M48" s="12">
        <v>0.15</v>
      </c>
      <c r="N48" s="12">
        <v>0.16</v>
      </c>
      <c r="O48" s="28">
        <v>0.18</v>
      </c>
      <c r="P48" s="12">
        <v>0.2</v>
      </c>
      <c r="Q48" s="12">
        <v>56</v>
      </c>
    </row>
    <row r="49" spans="2:17" ht="18" x14ac:dyDescent="0.45">
      <c r="B49" s="15">
        <v>0.13</v>
      </c>
      <c r="C49" s="15">
        <v>0.13</v>
      </c>
      <c r="D49" s="15">
        <v>0.13</v>
      </c>
      <c r="E49" s="15">
        <v>0.13</v>
      </c>
      <c r="F49" s="15">
        <v>0.13</v>
      </c>
      <c r="G49" s="15">
        <v>0.13</v>
      </c>
      <c r="H49" s="15">
        <v>0.13</v>
      </c>
      <c r="I49" s="16">
        <v>0.13</v>
      </c>
      <c r="J49" s="15">
        <v>0.13</v>
      </c>
      <c r="K49" s="16">
        <v>0.13</v>
      </c>
      <c r="L49" s="15">
        <v>0.13</v>
      </c>
      <c r="M49" s="15">
        <v>0.13</v>
      </c>
      <c r="N49" s="15">
        <v>0.13</v>
      </c>
      <c r="O49" s="25">
        <v>0.15</v>
      </c>
      <c r="P49" s="15">
        <v>0.18</v>
      </c>
      <c r="Q49" s="15">
        <v>55</v>
      </c>
    </row>
    <row r="50" spans="2:17" ht="18" x14ac:dyDescent="0.45">
      <c r="B50" s="11">
        <v>0.1</v>
      </c>
      <c r="C50" s="11">
        <v>0.1</v>
      </c>
      <c r="D50" s="11">
        <v>0.1</v>
      </c>
      <c r="E50" s="11">
        <v>0.1</v>
      </c>
      <c r="F50" s="11">
        <v>0.1</v>
      </c>
      <c r="G50" s="11">
        <v>0.1</v>
      </c>
      <c r="H50" s="11">
        <v>0.1</v>
      </c>
      <c r="I50" s="13">
        <v>0.1</v>
      </c>
      <c r="J50" s="11">
        <v>0.1</v>
      </c>
      <c r="K50" s="13">
        <v>0.1</v>
      </c>
      <c r="L50" s="11">
        <v>0.1</v>
      </c>
      <c r="M50" s="11">
        <v>0.1</v>
      </c>
      <c r="N50" s="11">
        <v>0.1</v>
      </c>
      <c r="O50" s="27">
        <v>0.13</v>
      </c>
      <c r="P50" s="11">
        <v>0.15</v>
      </c>
      <c r="Q50" s="11">
        <v>54</v>
      </c>
    </row>
    <row r="51" spans="2:17" ht="18" x14ac:dyDescent="0.45">
      <c r="B51" s="12">
        <v>0.08</v>
      </c>
      <c r="C51" s="12">
        <v>0.08</v>
      </c>
      <c r="D51" s="12">
        <v>0.08</v>
      </c>
      <c r="E51" s="12">
        <v>0.08</v>
      </c>
      <c r="F51" s="12">
        <v>0.08</v>
      </c>
      <c r="G51" s="12">
        <v>0.08</v>
      </c>
      <c r="H51" s="12">
        <v>0.08</v>
      </c>
      <c r="I51" s="14">
        <v>0.08</v>
      </c>
      <c r="J51" s="12">
        <v>0.08</v>
      </c>
      <c r="K51" s="14">
        <v>0.08</v>
      </c>
      <c r="L51" s="12">
        <v>0.08</v>
      </c>
      <c r="M51" s="12">
        <v>0.08</v>
      </c>
      <c r="N51" s="12">
        <v>0.08</v>
      </c>
      <c r="O51" s="28">
        <v>0.1</v>
      </c>
      <c r="P51" s="12">
        <v>0.1</v>
      </c>
      <c r="Q51" s="12">
        <v>53</v>
      </c>
    </row>
    <row r="52" spans="2:17" ht="18" x14ac:dyDescent="0.45">
      <c r="B52" s="12">
        <v>0.05</v>
      </c>
      <c r="C52" s="12">
        <v>0.05</v>
      </c>
      <c r="D52" s="12">
        <v>0.05</v>
      </c>
      <c r="E52" s="12">
        <v>0.05</v>
      </c>
      <c r="F52" s="12">
        <v>0.05</v>
      </c>
      <c r="G52" s="12">
        <v>0.05</v>
      </c>
      <c r="H52" s="12">
        <v>0.05</v>
      </c>
      <c r="I52" s="14">
        <v>0.05</v>
      </c>
      <c r="J52" s="12">
        <v>0.05</v>
      </c>
      <c r="K52" s="14">
        <v>0.05</v>
      </c>
      <c r="L52" s="12">
        <v>0.05</v>
      </c>
      <c r="M52" s="12">
        <v>0.05</v>
      </c>
      <c r="N52" s="12">
        <v>0.05</v>
      </c>
      <c r="O52" s="28">
        <v>0.05</v>
      </c>
      <c r="P52" s="12">
        <v>0.08</v>
      </c>
      <c r="Q52" s="12">
        <v>52</v>
      </c>
    </row>
    <row r="53" spans="2:17" ht="18" x14ac:dyDescent="0.45">
      <c r="B53" s="12">
        <v>0.03</v>
      </c>
      <c r="C53" s="12">
        <v>0.03</v>
      </c>
      <c r="D53" s="12">
        <v>0.03</v>
      </c>
      <c r="E53" s="12">
        <v>0.03</v>
      </c>
      <c r="F53" s="12">
        <v>0.03</v>
      </c>
      <c r="G53" s="12">
        <v>0.03</v>
      </c>
      <c r="H53" s="12">
        <v>0.03</v>
      </c>
      <c r="I53" s="14">
        <v>0.03</v>
      </c>
      <c r="J53" s="12">
        <v>0.03</v>
      </c>
      <c r="K53" s="14">
        <v>0.03</v>
      </c>
      <c r="L53" s="12">
        <v>0.03</v>
      </c>
      <c r="M53" s="12">
        <v>0.03</v>
      </c>
      <c r="N53" s="12">
        <v>0.03</v>
      </c>
      <c r="O53" s="28">
        <v>0.03</v>
      </c>
      <c r="P53" s="12">
        <v>0.05</v>
      </c>
      <c r="Q53" s="12">
        <v>51</v>
      </c>
    </row>
    <row r="54" spans="2:17" ht="18" x14ac:dyDescent="0.45"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  <c r="J54" s="15">
        <v>0</v>
      </c>
      <c r="K54" s="16">
        <v>0</v>
      </c>
      <c r="L54" s="15">
        <v>0</v>
      </c>
      <c r="M54" s="15">
        <v>0</v>
      </c>
      <c r="N54" s="15">
        <v>0</v>
      </c>
      <c r="O54" s="25">
        <v>0</v>
      </c>
      <c r="P54" s="15">
        <v>0</v>
      </c>
      <c r="Q54" s="15">
        <v>50</v>
      </c>
    </row>
  </sheetData>
  <sheetProtection algorithmName="SHA-512" hashValue="AanPTKa7Wxsfyk4eeOWNrExHcMj7ISNy0wDumcI9WxVI66TE6ZSC/N7a/4t/Wok2ZSa5ps0NMtPjn6XgIho+sA==" saltValue="MRAV5wDmr7WpW+rQX98pe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7"/>
  <sheetViews>
    <sheetView rightToLeft="1" topLeftCell="AB1" zoomScaleNormal="100" workbookViewId="0">
      <selection activeCell="AK13" sqref="AK13"/>
    </sheetView>
  </sheetViews>
  <sheetFormatPr defaultRowHeight="15" x14ac:dyDescent="0.25"/>
  <cols>
    <col min="1" max="1" width="9.140625" style="6"/>
    <col min="2" max="2" width="6" style="6" bestFit="1" customWidth="1"/>
    <col min="3" max="9" width="6.85546875" style="6" bestFit="1" customWidth="1"/>
    <col min="10" max="10" width="6" style="6" customWidth="1"/>
    <col min="11" max="11" width="5.28515625" style="6" customWidth="1"/>
    <col min="12" max="13" width="6" style="6" customWidth="1"/>
    <col min="14" max="14" width="5.5703125" style="6" customWidth="1"/>
    <col min="15" max="16" width="5.85546875" style="6" customWidth="1"/>
    <col min="17" max="17" width="6.28515625" style="6" customWidth="1"/>
    <col min="18" max="18" width="6.42578125" style="6" customWidth="1"/>
    <col min="19" max="19" width="5" style="6" customWidth="1"/>
    <col min="20" max="20" width="3.85546875" style="6" customWidth="1"/>
    <col min="21" max="21" width="3" style="6" customWidth="1"/>
    <col min="22" max="22" width="3.42578125" style="6" customWidth="1"/>
    <col min="23" max="23" width="5.7109375" style="6" customWidth="1"/>
    <col min="24" max="39" width="9.140625" style="6"/>
    <col min="40" max="16384" width="9.140625" style="1"/>
  </cols>
  <sheetData>
    <row r="1" spans="2:38" x14ac:dyDescent="0.25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8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8" ht="15" customHeight="1" x14ac:dyDescent="0.25">
      <c r="B3" s="82" t="s">
        <v>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86" t="s">
        <v>21</v>
      </c>
      <c r="R3" s="86"/>
    </row>
    <row r="4" spans="2:38" x14ac:dyDescent="0.25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86" t="s">
        <v>19</v>
      </c>
      <c r="R4" s="86"/>
      <c r="S4" s="7">
        <v>-100</v>
      </c>
      <c r="U4" s="6" t="s">
        <v>31</v>
      </c>
      <c r="W4" s="6" t="e">
        <f>پردازش!C11</f>
        <v>#DIV/0!</v>
      </c>
      <c r="Y4" s="6" t="e">
        <f>IF(X5&gt;0,X5,"Reject")</f>
        <v>#DIV/0!</v>
      </c>
    </row>
    <row r="5" spans="2:38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" t="s">
        <v>32</v>
      </c>
      <c r="R5" s="9"/>
      <c r="V5" s="10" t="s">
        <v>30</v>
      </c>
      <c r="W5" s="6">
        <f>IF(پردازش!C6=11,10,IF(AND(پردازش!C6&lt;=14,پردازش!C6&gt;=12),12,IF(AND(پردازش!C6&lt;=17,پردازش!C6&gt;=15),15,IF(AND(پردازش!C6&lt;=22,پردازش!C6&gt;=18),18,IF(AND(پردازش!C6&lt;=29,پردازش!C6&gt;=23),23,IF(AND(پردازش!C6&lt;=42,پردازش!C6&gt;=30),30,IF(AND(پردازش!C6&lt;=66,پردازش!C6&gt;=43),43,IF(پردازش!C6&gt;=67,67,پردازش!C6))))))))</f>
        <v>0</v>
      </c>
      <c r="X5" s="6" t="e">
        <f>SUM(X6:AL47)</f>
        <v>#DIV/0!</v>
      </c>
    </row>
    <row r="6" spans="2:38" ht="18" x14ac:dyDescent="0.45">
      <c r="B6" s="11">
        <v>100</v>
      </c>
      <c r="C6" s="11">
        <v>100</v>
      </c>
      <c r="D6" s="11">
        <v>100</v>
      </c>
      <c r="E6" s="11">
        <v>100</v>
      </c>
      <c r="F6" s="11">
        <v>100</v>
      </c>
      <c r="G6" s="11">
        <v>100</v>
      </c>
      <c r="H6" s="11">
        <v>100</v>
      </c>
      <c r="I6" s="11">
        <v>100</v>
      </c>
      <c r="J6" s="11">
        <v>100</v>
      </c>
      <c r="K6" s="11">
        <v>100</v>
      </c>
      <c r="L6" s="11"/>
      <c r="M6" s="11"/>
      <c r="N6" s="11"/>
      <c r="O6" s="11"/>
      <c r="P6" s="11"/>
      <c r="Q6" s="11">
        <v>1</v>
      </c>
      <c r="R6" s="11"/>
      <c r="X6" s="6" t="e">
        <f>IF(AND($W$5=$B$4,$W$4&gt;=B6),Q6,0)</f>
        <v>#DIV/0!</v>
      </c>
      <c r="Y6" s="6" t="e">
        <f>IF(AND($W$5=$C$4,$W$4&gt;=C6),Q6,0)</f>
        <v>#DIV/0!</v>
      </c>
      <c r="Z6" s="6" t="e">
        <f>IF(AND($W$5=$D$4,$W$4&gt;=D6),Q6,0)</f>
        <v>#DIV/0!</v>
      </c>
      <c r="AA6" s="6" t="e">
        <f>IF(AND($W$5=$E$4,$W$4&gt;=E6),Q6,0)</f>
        <v>#DIV/0!</v>
      </c>
      <c r="AB6" s="6" t="e">
        <f>IF(AND($W$5=$F$4,$W$4&gt;=F6),Q6,0)</f>
        <v>#DIV/0!</v>
      </c>
      <c r="AC6" s="6" t="e">
        <f>IF(AND($W$5=$G$4,$W$4&gt;=G6),Q6,0)</f>
        <v>#DIV/0!</v>
      </c>
      <c r="AD6" s="6" t="e">
        <f>IF(AND($W$5=$H$4,$W$4&gt;=H6),Q6,0)</f>
        <v>#DIV/0!</v>
      </c>
      <c r="AE6" s="6" t="e">
        <f>IF(AND($W$5=$I$4,$W$4&gt;=I6),Q6,0)</f>
        <v>#DIV/0!</v>
      </c>
      <c r="AF6" s="6" t="e">
        <f>IF(AND($W$5=$J$4,$W$4&gt;=J6),Q6,0)</f>
        <v>#DIV/0!</v>
      </c>
      <c r="AG6" s="6" t="e">
        <f>IF(AND($W$5=$K$4,$W$4&gt;=K6),Q6,0)</f>
        <v>#DIV/0!</v>
      </c>
      <c r="AH6" s="6" t="s">
        <v>7</v>
      </c>
      <c r="AI6" s="6" t="s">
        <v>7</v>
      </c>
      <c r="AJ6" s="6" t="s">
        <v>7</v>
      </c>
      <c r="AK6" s="6" t="s">
        <v>7</v>
      </c>
      <c r="AL6" s="6" t="s">
        <v>7</v>
      </c>
    </row>
    <row r="7" spans="2:38" ht="18" x14ac:dyDescent="0.45">
      <c r="B7" s="12">
        <v>97</v>
      </c>
      <c r="C7" s="12">
        <v>97</v>
      </c>
      <c r="D7" s="12">
        <v>97</v>
      </c>
      <c r="E7" s="12">
        <v>97</v>
      </c>
      <c r="F7" s="12">
        <v>96</v>
      </c>
      <c r="G7" s="12">
        <v>96</v>
      </c>
      <c r="H7" s="12">
        <v>96</v>
      </c>
      <c r="I7" s="12">
        <v>95</v>
      </c>
      <c r="J7" s="12">
        <v>97</v>
      </c>
      <c r="K7" s="12">
        <v>99</v>
      </c>
      <c r="L7" s="12">
        <v>100</v>
      </c>
      <c r="M7" s="12"/>
      <c r="N7" s="12"/>
      <c r="O7" s="12"/>
      <c r="P7" s="12"/>
      <c r="Q7" s="12">
        <v>1</v>
      </c>
      <c r="R7" s="12"/>
      <c r="X7" s="6" t="e">
        <f>IF(AND($W$5=$B$4,$W$4&gt;=B7,$W$4&lt;B6),Q7,0)</f>
        <v>#DIV/0!</v>
      </c>
      <c r="Y7" s="6" t="e">
        <f>IF(AND($W$5=$C$4,$W$4&gt;=C7,$W$4&lt;C6),Q7,0)</f>
        <v>#DIV/0!</v>
      </c>
      <c r="Z7" s="6" t="e">
        <f>IF(AND($W$5=$D$4,$W$4&gt;=D7,$W$4&lt;D6),Q7,0)</f>
        <v>#DIV/0!</v>
      </c>
      <c r="AA7" s="6" t="e">
        <f>IF(AND($W$5=$E$4,$W$4&gt;=E7,$W$4&lt;E6),Q7,0)</f>
        <v>#DIV/0!</v>
      </c>
      <c r="AB7" s="6" t="e">
        <f>IF(AND($W$5=$F$4,$W$4&gt;=F7,$W$4&lt;F6),Q7,0)</f>
        <v>#DIV/0!</v>
      </c>
      <c r="AC7" s="6" t="e">
        <f>IF(AND($W$5=$G$4,$W$4&gt;=G7,$W$4&lt;G6),Q7,0)</f>
        <v>#DIV/0!</v>
      </c>
      <c r="AD7" s="6" t="e">
        <f>IF(AND($W$5=$H$4,$W$4&gt;=H7,$W$4&lt;H6),Q7,0)</f>
        <v>#DIV/0!</v>
      </c>
      <c r="AE7" s="6" t="e">
        <f>IF(AND($W$5=$I$4,$W$4&gt;=I7,$W$4&lt;I6),Q7,0)</f>
        <v>#DIV/0!</v>
      </c>
      <c r="AF7" s="6" t="e">
        <f>IF(AND($W$5=$J$4,$W$4&gt;=J7,$W$4&lt;J6),Q7,0)</f>
        <v>#DIV/0!</v>
      </c>
      <c r="AG7" s="6" t="e">
        <f>IF(AND($W$5=$K$4,$W$4&gt;=K7,$W$4&lt;K6),Q7,0)</f>
        <v>#DIV/0!</v>
      </c>
      <c r="AH7" s="6" t="e">
        <f>IF(AND($W$5=$L$4,$W$4&gt;=L7),Q7,0)</f>
        <v>#DIV/0!</v>
      </c>
      <c r="AI7" s="6" t="s">
        <v>7</v>
      </c>
      <c r="AJ7" s="6" t="s">
        <v>7</v>
      </c>
      <c r="AK7" s="6" t="s">
        <v>7</v>
      </c>
      <c r="AL7" s="6" t="s">
        <v>7</v>
      </c>
    </row>
    <row r="8" spans="2:38" ht="18" x14ac:dyDescent="0.45">
      <c r="B8" s="12">
        <v>96</v>
      </c>
      <c r="C8" s="12">
        <v>96</v>
      </c>
      <c r="D8" s="12">
        <v>95</v>
      </c>
      <c r="E8" s="12">
        <v>95</v>
      </c>
      <c r="F8" s="12">
        <v>94</v>
      </c>
      <c r="G8" s="12">
        <v>93</v>
      </c>
      <c r="H8" s="12">
        <v>93</v>
      </c>
      <c r="I8" s="12">
        <v>92</v>
      </c>
      <c r="J8" s="12">
        <v>94</v>
      </c>
      <c r="K8" s="12">
        <v>96</v>
      </c>
      <c r="L8" s="12">
        <v>98</v>
      </c>
      <c r="M8" s="12">
        <v>100</v>
      </c>
      <c r="N8" s="12"/>
      <c r="O8" s="12"/>
      <c r="P8" s="12"/>
      <c r="Q8" s="12">
        <v>1</v>
      </c>
      <c r="R8" s="12"/>
      <c r="X8" s="6" t="e">
        <f>IF(AND($W$5=$B$4,$W$4&gt;=B8,$W$4&lt;B7),Q8,0)</f>
        <v>#DIV/0!</v>
      </c>
      <c r="Y8" s="6" t="e">
        <f>IF(AND($W$5=$C$4,$W$4&gt;=C8,$W$4&lt;C7),Q8,0)</f>
        <v>#DIV/0!</v>
      </c>
      <c r="Z8" s="6" t="e">
        <f>IF(AND($W$5=$D$4,$W$4&gt;=D8,$W$4&lt;D7),Q8,0)</f>
        <v>#DIV/0!</v>
      </c>
      <c r="AA8" s="6" t="e">
        <f>IF(AND($W$5=$E$4,$W$4&gt;=E8,$W$4&lt;E7),Q8,0)</f>
        <v>#DIV/0!</v>
      </c>
      <c r="AB8" s="6" t="e">
        <f t="shared" ref="AB8:AB46" si="0">IF(AND($W$5=$F$4,$W$4&gt;=F8,$W$4&lt;F7),Q8,0)</f>
        <v>#DIV/0!</v>
      </c>
      <c r="AC8" s="6" t="e">
        <f>IF(AND($W$5=$G$4,$W$4&gt;=G8,$W$4&lt;G7),Q8,0)</f>
        <v>#DIV/0!</v>
      </c>
      <c r="AD8" s="6" t="e">
        <f>IF(AND($W$5=$H$4,$W$4&gt;=H8,$W$4&lt;H7),Q8,0)</f>
        <v>#DIV/0!</v>
      </c>
      <c r="AE8" s="6" t="e">
        <f>IF(AND($W$5=$I$4,$W$4&gt;=I8,$W$4&lt;I7),Q8,0)</f>
        <v>#DIV/0!</v>
      </c>
      <c r="AF8" s="6" t="e">
        <f t="shared" ref="AF8:AF46" si="1">IF(AND($W$5=$J$4,$W$4&gt;=J8,$W$4&lt;J7),Q8,0)</f>
        <v>#DIV/0!</v>
      </c>
      <c r="AG8" s="6" t="e">
        <f t="shared" ref="AG8:AG46" si="2">IF(AND($W$5=$K$4,$W$4&gt;=K8,$W$4&lt;K7),Q8,0)</f>
        <v>#DIV/0!</v>
      </c>
      <c r="AH8" s="6" t="e">
        <f>IF(AND($W$5=$L$4,$W$4&gt;=L8,$W$4&lt;L7),Q8,0)</f>
        <v>#DIV/0!</v>
      </c>
      <c r="AI8" s="6" t="e">
        <f>IF(AND($W$5=$M$4,$W$4&gt;=M8),Q8,0)</f>
        <v>#DIV/0!</v>
      </c>
      <c r="AJ8" s="6" t="s">
        <v>7</v>
      </c>
      <c r="AK8" s="6" t="s">
        <v>7</v>
      </c>
      <c r="AL8" s="6" t="s">
        <v>7</v>
      </c>
    </row>
    <row r="9" spans="2:38" ht="18" x14ac:dyDescent="0.45">
      <c r="B9" s="12">
        <v>94</v>
      </c>
      <c r="C9" s="12">
        <v>94</v>
      </c>
      <c r="D9" s="12">
        <v>93</v>
      </c>
      <c r="E9" s="12">
        <v>93</v>
      </c>
      <c r="F9" s="12">
        <v>92</v>
      </c>
      <c r="G9" s="12">
        <v>91</v>
      </c>
      <c r="H9" s="12">
        <v>90</v>
      </c>
      <c r="I9" s="12">
        <v>89</v>
      </c>
      <c r="J9" s="12">
        <v>91</v>
      </c>
      <c r="K9" s="12">
        <v>94</v>
      </c>
      <c r="L9" s="12">
        <v>97</v>
      </c>
      <c r="M9" s="12">
        <v>99</v>
      </c>
      <c r="N9" s="12"/>
      <c r="O9" s="12"/>
      <c r="P9" s="12"/>
      <c r="Q9" s="12">
        <v>1</v>
      </c>
      <c r="R9" s="12"/>
      <c r="X9" s="6" t="e">
        <f t="shared" ref="X9:X46" si="3">IF(AND($W$5=$B$4,$W$4&gt;=B9,$W$4&lt;B8),Q9,0)</f>
        <v>#DIV/0!</v>
      </c>
      <c r="Y9" s="6" t="e">
        <f t="shared" ref="Y9:Y40" si="4">IF(AND($W$5=$C$4,$W$4&gt;=C9,$W$4&lt;C8),Q9,0)</f>
        <v>#DIV/0!</v>
      </c>
      <c r="Z9" s="6" t="e">
        <f t="shared" ref="Z9:Z40" si="5">IF(AND($W$5=$D$4,$W$4&gt;=D9,$W$4&lt;D8),Q9,0)</f>
        <v>#DIV/0!</v>
      </c>
      <c r="AA9" s="6" t="e">
        <f t="shared" ref="AA9:AA46" si="6">IF(AND($W$5=$E$4,$W$4&gt;=E9,$W$4&lt;E8),Q9,0)</f>
        <v>#DIV/0!</v>
      </c>
      <c r="AB9" s="6" t="e">
        <f t="shared" si="0"/>
        <v>#DIV/0!</v>
      </c>
      <c r="AC9" s="6" t="e">
        <f t="shared" ref="AC9:AC46" si="7">IF(AND($W$5=$G$4,$W$4&gt;=G9,$W$4&lt;G8),Q9,0)</f>
        <v>#DIV/0!</v>
      </c>
      <c r="AD9" s="6" t="e">
        <f>IF(AND($W$5=$H$4,$W$4&gt;=H9,$W$4&lt;H8),Q9,0)</f>
        <v>#DIV/0!</v>
      </c>
      <c r="AE9" s="6" t="e">
        <f>IF(AND($W$5=$I$4,$W$4&gt;=I9,$W$4&lt;I8),Q9,0)</f>
        <v>#DIV/0!</v>
      </c>
      <c r="AF9" s="6" t="e">
        <f t="shared" si="1"/>
        <v>#DIV/0!</v>
      </c>
      <c r="AG9" s="6" t="e">
        <f>IF(AND($W$5=$K$4,$W$4&gt;=K9,$W$4&lt;K8),Q9,0)</f>
        <v>#DIV/0!</v>
      </c>
      <c r="AH9" s="6" t="e">
        <f t="shared" ref="AH9:AH40" si="8">IF(AND($W$5=$L$4,$W$4&gt;=L9,$W$4&lt;L8),Q9,0)</f>
        <v>#DIV/0!</v>
      </c>
      <c r="AI9" s="6" t="e">
        <f>IF(AND($W$5=$M$4,$W$4&gt;=M9,$W$4&lt;M8),Q9,0)</f>
        <v>#DIV/0!</v>
      </c>
      <c r="AJ9" s="6" t="s">
        <v>7</v>
      </c>
      <c r="AK9" s="6" t="s">
        <v>7</v>
      </c>
      <c r="AL9" s="6" t="s">
        <v>7</v>
      </c>
    </row>
    <row r="10" spans="2:38" ht="18" x14ac:dyDescent="0.45">
      <c r="B10" s="12">
        <v>93</v>
      </c>
      <c r="C10" s="12">
        <v>92</v>
      </c>
      <c r="D10" s="12">
        <v>92</v>
      </c>
      <c r="E10" s="12">
        <v>91</v>
      </c>
      <c r="F10" s="12">
        <v>90</v>
      </c>
      <c r="G10" s="12">
        <v>89</v>
      </c>
      <c r="H10" s="12">
        <v>88</v>
      </c>
      <c r="I10" s="12">
        <v>87</v>
      </c>
      <c r="J10" s="12">
        <v>89</v>
      </c>
      <c r="K10" s="12">
        <v>92</v>
      </c>
      <c r="L10" s="12">
        <v>95</v>
      </c>
      <c r="M10" s="12">
        <v>98</v>
      </c>
      <c r="N10" s="12">
        <v>100</v>
      </c>
      <c r="O10" s="12">
        <v>100</v>
      </c>
      <c r="P10" s="12">
        <v>100</v>
      </c>
      <c r="Q10" s="12">
        <v>1</v>
      </c>
      <c r="R10" s="12"/>
      <c r="X10" s="6" t="e">
        <f t="shared" si="3"/>
        <v>#DIV/0!</v>
      </c>
      <c r="Y10" s="6" t="e">
        <f t="shared" si="4"/>
        <v>#DIV/0!</v>
      </c>
      <c r="Z10" s="6" t="e">
        <f>IF(AND($W$5=$D$4,$W$4&gt;=D10,$W$4&lt;D9),Q10,0)</f>
        <v>#DIV/0!</v>
      </c>
      <c r="AA10" s="6" t="e">
        <f t="shared" si="6"/>
        <v>#DIV/0!</v>
      </c>
      <c r="AB10" s="6" t="e">
        <f t="shared" si="0"/>
        <v>#DIV/0!</v>
      </c>
      <c r="AC10" s="6" t="e">
        <f>IF(AND($W$5=$G$4,$W$4&gt;=G10,$W$4&lt;G9),Q10,0)</f>
        <v>#DIV/0!</v>
      </c>
      <c r="AD10" s="6" t="e">
        <f t="shared" ref="AD10:AD46" si="9">IF(AND($W$5=$H$4,$W$4&gt;=H10,$W$4&lt;H9),Q10,0)</f>
        <v>#DIV/0!</v>
      </c>
      <c r="AE10" s="6" t="e">
        <f t="shared" ref="AE10:AE46" si="10">IF(AND($W$5=$I$4,$W$4&gt;=I10,$W$4&lt;I9),Q10,0)</f>
        <v>#DIV/0!</v>
      </c>
      <c r="AF10" s="6" t="e">
        <f t="shared" si="1"/>
        <v>#DIV/0!</v>
      </c>
      <c r="AG10" s="6" t="e">
        <f t="shared" si="2"/>
        <v>#DIV/0!</v>
      </c>
      <c r="AH10" s="6" t="e">
        <f t="shared" si="8"/>
        <v>#DIV/0!</v>
      </c>
      <c r="AI10" s="6" t="e">
        <f t="shared" ref="AI10:AI46" si="11">IF(AND($W$5=$M$4,$W$4&gt;=M10,$W$4&lt;M9),Q10,0)</f>
        <v>#DIV/0!</v>
      </c>
      <c r="AJ10" s="6" t="e">
        <f>IF(AND($W$5=$N$4,$W$4&gt;=N10),Q10,0)</f>
        <v>#DIV/0!</v>
      </c>
      <c r="AK10" s="6" t="e">
        <f>IF(AND($W$5=$O$4,$W$4&gt;=O10),Q10,0)</f>
        <v>#DIV/0!</v>
      </c>
      <c r="AL10" s="6" t="e">
        <f>IF(AND($W$5=$P$4,$W$4&gt;=P10),Q10,0)</f>
        <v>#DIV/0!</v>
      </c>
    </row>
    <row r="11" spans="2:38" ht="18" x14ac:dyDescent="0.45">
      <c r="B11" s="11">
        <v>92</v>
      </c>
      <c r="C11" s="11">
        <v>91</v>
      </c>
      <c r="D11" s="11">
        <v>90</v>
      </c>
      <c r="E11" s="11">
        <v>89</v>
      </c>
      <c r="F11" s="11">
        <v>88</v>
      </c>
      <c r="G11" s="11">
        <v>87</v>
      </c>
      <c r="H11" s="11">
        <v>86</v>
      </c>
      <c r="I11" s="13">
        <v>85</v>
      </c>
      <c r="J11" s="11">
        <v>84</v>
      </c>
      <c r="K11" s="13">
        <v>83</v>
      </c>
      <c r="L11" s="11">
        <v>82</v>
      </c>
      <c r="M11" s="11">
        <v>80</v>
      </c>
      <c r="N11" s="11">
        <v>78</v>
      </c>
      <c r="O11" s="11">
        <v>75</v>
      </c>
      <c r="P11" s="11">
        <v>69</v>
      </c>
      <c r="Q11" s="11">
        <v>1</v>
      </c>
      <c r="R11" s="11"/>
      <c r="X11" s="6" t="e">
        <f t="shared" si="3"/>
        <v>#DIV/0!</v>
      </c>
      <c r="Y11" s="6" t="e">
        <f t="shared" si="4"/>
        <v>#DIV/0!</v>
      </c>
      <c r="Z11" s="6" t="e">
        <f t="shared" si="5"/>
        <v>#DIV/0!</v>
      </c>
      <c r="AA11" s="6" t="e">
        <f t="shared" si="6"/>
        <v>#DIV/0!</v>
      </c>
      <c r="AB11" s="6" t="e">
        <f t="shared" si="0"/>
        <v>#DIV/0!</v>
      </c>
      <c r="AC11" s="6" t="e">
        <f t="shared" si="7"/>
        <v>#DIV/0!</v>
      </c>
      <c r="AD11" s="6" t="e">
        <f t="shared" si="9"/>
        <v>#DIV/0!</v>
      </c>
      <c r="AE11" s="6" t="e">
        <f t="shared" si="10"/>
        <v>#DIV/0!</v>
      </c>
      <c r="AF11" s="6" t="e">
        <f t="shared" si="1"/>
        <v>#DIV/0!</v>
      </c>
      <c r="AG11" s="6" t="e">
        <f t="shared" si="2"/>
        <v>#DIV/0!</v>
      </c>
      <c r="AH11" s="6" t="e">
        <f t="shared" si="8"/>
        <v>#DIV/0!</v>
      </c>
      <c r="AI11" s="6" t="e">
        <f t="shared" si="11"/>
        <v>#DIV/0!</v>
      </c>
      <c r="AJ11" s="6" t="e">
        <f>IF(AND($W$5=$N$4,$W$4&gt;=N11,$W$4&lt;N10),Q11,0)</f>
        <v>#DIV/0!</v>
      </c>
      <c r="AK11" s="6" t="e">
        <f>IF(AND($W$5=$O$4,$W$4&gt;=O11,$W$4&lt;O10),Q11,0)</f>
        <v>#DIV/0!</v>
      </c>
      <c r="AL11" s="6" t="e">
        <f>IF(AND($W$5=$P$4,$W$4&gt;=P11,$W$4&lt;P10),Q11,0)</f>
        <v>#DIV/0!</v>
      </c>
    </row>
    <row r="12" spans="2:38" ht="18" x14ac:dyDescent="0.45">
      <c r="B12" s="12">
        <v>91</v>
      </c>
      <c r="C12" s="12">
        <v>90</v>
      </c>
      <c r="D12" s="12">
        <v>89</v>
      </c>
      <c r="E12" s="12">
        <v>87</v>
      </c>
      <c r="F12" s="12">
        <v>86</v>
      </c>
      <c r="G12" s="12">
        <v>85</v>
      </c>
      <c r="H12" s="12">
        <v>84</v>
      </c>
      <c r="I12" s="14">
        <v>83</v>
      </c>
      <c r="J12" s="12">
        <v>82</v>
      </c>
      <c r="K12" s="14">
        <v>81</v>
      </c>
      <c r="L12" s="12">
        <v>80</v>
      </c>
      <c r="M12" s="12">
        <v>78</v>
      </c>
      <c r="N12" s="12">
        <v>76</v>
      </c>
      <c r="O12" s="12">
        <v>72</v>
      </c>
      <c r="P12" s="12">
        <v>66</v>
      </c>
      <c r="Q12" s="12">
        <v>1</v>
      </c>
      <c r="R12" s="12"/>
      <c r="X12" s="6" t="e">
        <f>IF(AND($W$5=$B$4,$W$4&gt;=B12,$W$4&lt;B11),Q12,0)</f>
        <v>#DIV/0!</v>
      </c>
      <c r="Y12" s="6" t="e">
        <f t="shared" si="4"/>
        <v>#DIV/0!</v>
      </c>
      <c r="Z12" s="6" t="e">
        <f t="shared" si="5"/>
        <v>#DIV/0!</v>
      </c>
      <c r="AA12" s="6" t="e">
        <f t="shared" si="6"/>
        <v>#DIV/0!</v>
      </c>
      <c r="AB12" s="6" t="e">
        <f t="shared" si="0"/>
        <v>#DIV/0!</v>
      </c>
      <c r="AC12" s="6" t="e">
        <f t="shared" si="7"/>
        <v>#DIV/0!</v>
      </c>
      <c r="AD12" s="6" t="e">
        <f t="shared" si="9"/>
        <v>#DIV/0!</v>
      </c>
      <c r="AE12" s="6" t="e">
        <f t="shared" si="10"/>
        <v>#DIV/0!</v>
      </c>
      <c r="AF12" s="6" t="e">
        <f t="shared" si="1"/>
        <v>#DIV/0!</v>
      </c>
      <c r="AG12" s="6" t="e">
        <f t="shared" si="2"/>
        <v>#DIV/0!</v>
      </c>
      <c r="AH12" s="6" t="e">
        <f t="shared" si="8"/>
        <v>#DIV/0!</v>
      </c>
      <c r="AI12" s="6" t="e">
        <f t="shared" si="11"/>
        <v>#DIV/0!</v>
      </c>
      <c r="AJ12" s="6" t="e">
        <f t="shared" ref="AJ12:AJ46" si="12">IF(AND($W$5=$N$4,$W$4&gt;=N12,$W$4&lt;N11),Q12,0)</f>
        <v>#DIV/0!</v>
      </c>
      <c r="AK12" s="6" t="e">
        <f t="shared" ref="AK12:AK46" si="13">IF(AND($W$5=$O$4,$W$4&gt;=O12,$W$4&lt;O11),Q12,0)</f>
        <v>#DIV/0!</v>
      </c>
      <c r="AL12" s="6" t="e">
        <f t="shared" ref="AL12:AL46" si="14">IF(AND($W$5=$P$4,$W$4&gt;=P12,$W$4&lt;P11),Q12,0)</f>
        <v>#DIV/0!</v>
      </c>
    </row>
    <row r="13" spans="2:38" ht="18" x14ac:dyDescent="0.45">
      <c r="B13" s="12">
        <v>90</v>
      </c>
      <c r="C13" s="12">
        <v>88</v>
      </c>
      <c r="D13" s="12">
        <v>87</v>
      </c>
      <c r="E13" s="12">
        <v>86</v>
      </c>
      <c r="F13" s="12">
        <v>85</v>
      </c>
      <c r="G13" s="12">
        <v>84</v>
      </c>
      <c r="H13" s="12">
        <v>82</v>
      </c>
      <c r="I13" s="14">
        <v>81</v>
      </c>
      <c r="J13" s="12">
        <v>80</v>
      </c>
      <c r="K13" s="14">
        <v>79</v>
      </c>
      <c r="L13" s="12">
        <v>78</v>
      </c>
      <c r="M13" s="12">
        <v>76</v>
      </c>
      <c r="N13" s="12">
        <v>74</v>
      </c>
      <c r="O13" s="12">
        <v>70</v>
      </c>
      <c r="P13" s="12">
        <v>64</v>
      </c>
      <c r="Q13" s="12">
        <v>1</v>
      </c>
      <c r="R13" s="12"/>
      <c r="X13" s="6" t="e">
        <f t="shared" si="3"/>
        <v>#DIV/0!</v>
      </c>
      <c r="Y13" s="6" t="e">
        <f t="shared" si="4"/>
        <v>#DIV/0!</v>
      </c>
      <c r="Z13" s="6" t="e">
        <f t="shared" si="5"/>
        <v>#DIV/0!</v>
      </c>
      <c r="AA13" s="6" t="e">
        <f t="shared" si="6"/>
        <v>#DIV/0!</v>
      </c>
      <c r="AB13" s="6" t="e">
        <f t="shared" si="0"/>
        <v>#DIV/0!</v>
      </c>
      <c r="AC13" s="6" t="e">
        <f t="shared" si="7"/>
        <v>#DIV/0!</v>
      </c>
      <c r="AD13" s="6" t="e">
        <f t="shared" si="9"/>
        <v>#DIV/0!</v>
      </c>
      <c r="AE13" s="6" t="e">
        <f t="shared" si="10"/>
        <v>#DIV/0!</v>
      </c>
      <c r="AF13" s="6" t="e">
        <f t="shared" si="1"/>
        <v>#DIV/0!</v>
      </c>
      <c r="AG13" s="6" t="e">
        <f t="shared" si="2"/>
        <v>#DIV/0!</v>
      </c>
      <c r="AH13" s="6" t="e">
        <f t="shared" si="8"/>
        <v>#DIV/0!</v>
      </c>
      <c r="AI13" s="6" t="e">
        <f t="shared" si="11"/>
        <v>#DIV/0!</v>
      </c>
      <c r="AJ13" s="6" t="e">
        <f t="shared" si="12"/>
        <v>#DIV/0!</v>
      </c>
      <c r="AK13" s="6" t="e">
        <f t="shared" si="13"/>
        <v>#DIV/0!</v>
      </c>
      <c r="AL13" s="6" t="e">
        <f>IF(AND($W$5=$P$4,$W$4&gt;=P13,$W$4&lt;P12),Q13,0)</f>
        <v>#DIV/0!</v>
      </c>
    </row>
    <row r="14" spans="2:38" ht="18" x14ac:dyDescent="0.45">
      <c r="B14" s="12">
        <v>88</v>
      </c>
      <c r="C14" s="12">
        <v>87</v>
      </c>
      <c r="D14" s="12">
        <v>86</v>
      </c>
      <c r="E14" s="12">
        <v>84</v>
      </c>
      <c r="F14" s="12">
        <v>83</v>
      </c>
      <c r="G14" s="12">
        <v>82</v>
      </c>
      <c r="H14" s="12">
        <v>81</v>
      </c>
      <c r="I14" s="14">
        <v>79</v>
      </c>
      <c r="J14" s="12">
        <v>78</v>
      </c>
      <c r="K14" s="14">
        <v>77</v>
      </c>
      <c r="L14" s="12">
        <v>76</v>
      </c>
      <c r="M14" s="12">
        <v>74</v>
      </c>
      <c r="N14" s="12">
        <v>72</v>
      </c>
      <c r="O14" s="12">
        <v>68</v>
      </c>
      <c r="P14" s="12">
        <v>63</v>
      </c>
      <c r="Q14" s="12">
        <v>1</v>
      </c>
      <c r="R14" s="12"/>
      <c r="X14" s="6" t="e">
        <f t="shared" si="3"/>
        <v>#DIV/0!</v>
      </c>
      <c r="Y14" s="6" t="e">
        <f t="shared" si="4"/>
        <v>#DIV/0!</v>
      </c>
      <c r="Z14" s="6" t="e">
        <f t="shared" si="5"/>
        <v>#DIV/0!</v>
      </c>
      <c r="AA14" s="6" t="e">
        <f t="shared" si="6"/>
        <v>#DIV/0!</v>
      </c>
      <c r="AB14" s="6" t="e">
        <f t="shared" si="0"/>
        <v>#DIV/0!</v>
      </c>
      <c r="AC14" s="6" t="e">
        <f t="shared" si="7"/>
        <v>#DIV/0!</v>
      </c>
      <c r="AD14" s="6" t="e">
        <f t="shared" si="9"/>
        <v>#DIV/0!</v>
      </c>
      <c r="AE14" s="6" t="e">
        <f t="shared" si="10"/>
        <v>#DIV/0!</v>
      </c>
      <c r="AF14" s="6" t="e">
        <f t="shared" si="1"/>
        <v>#DIV/0!</v>
      </c>
      <c r="AG14" s="6" t="e">
        <f t="shared" si="2"/>
        <v>#DIV/0!</v>
      </c>
      <c r="AH14" s="6" t="e">
        <f t="shared" si="8"/>
        <v>#DIV/0!</v>
      </c>
      <c r="AI14" s="6" t="e">
        <f t="shared" si="11"/>
        <v>#DIV/0!</v>
      </c>
      <c r="AJ14" s="6" t="e">
        <f t="shared" si="12"/>
        <v>#DIV/0!</v>
      </c>
      <c r="AK14" s="6" t="e">
        <f t="shared" si="13"/>
        <v>#DIV/0!</v>
      </c>
      <c r="AL14" s="6" t="e">
        <f t="shared" si="14"/>
        <v>#DIV/0!</v>
      </c>
    </row>
    <row r="15" spans="2:38" ht="18" x14ac:dyDescent="0.45">
      <c r="B15" s="15">
        <v>87</v>
      </c>
      <c r="C15" s="15">
        <v>86</v>
      </c>
      <c r="D15" s="15">
        <v>84</v>
      </c>
      <c r="E15" s="15">
        <v>83</v>
      </c>
      <c r="F15" s="15">
        <v>82</v>
      </c>
      <c r="G15" s="15">
        <v>81</v>
      </c>
      <c r="H15" s="15">
        <v>79</v>
      </c>
      <c r="I15" s="16">
        <v>78</v>
      </c>
      <c r="J15" s="15">
        <v>76</v>
      </c>
      <c r="K15" s="16">
        <v>75</v>
      </c>
      <c r="L15" s="15">
        <v>74</v>
      </c>
      <c r="M15" s="15">
        <v>72</v>
      </c>
      <c r="N15" s="15">
        <v>70</v>
      </c>
      <c r="O15" s="15">
        <v>67</v>
      </c>
      <c r="P15" s="15">
        <v>61</v>
      </c>
      <c r="Q15" s="15">
        <v>1</v>
      </c>
      <c r="R15" s="15"/>
      <c r="X15" s="6" t="e">
        <f t="shared" si="3"/>
        <v>#DIV/0!</v>
      </c>
      <c r="Y15" s="6" t="e">
        <f t="shared" si="4"/>
        <v>#DIV/0!</v>
      </c>
      <c r="Z15" s="6" t="e">
        <f t="shared" si="5"/>
        <v>#DIV/0!</v>
      </c>
      <c r="AA15" s="6" t="e">
        <f t="shared" si="6"/>
        <v>#DIV/0!</v>
      </c>
      <c r="AB15" s="6" t="e">
        <f t="shared" si="0"/>
        <v>#DIV/0!</v>
      </c>
      <c r="AC15" s="6" t="e">
        <f t="shared" si="7"/>
        <v>#DIV/0!</v>
      </c>
      <c r="AD15" s="6" t="e">
        <f t="shared" si="9"/>
        <v>#DIV/0!</v>
      </c>
      <c r="AE15" s="6" t="e">
        <f t="shared" si="10"/>
        <v>#DIV/0!</v>
      </c>
      <c r="AF15" s="6" t="e">
        <f>IF(AND($W$5=$J$4,$W$4&gt;=J15,$W$4&lt;J14),Q15,0)</f>
        <v>#DIV/0!</v>
      </c>
      <c r="AG15" s="6" t="e">
        <f t="shared" si="2"/>
        <v>#DIV/0!</v>
      </c>
      <c r="AH15" s="6" t="e">
        <f t="shared" si="8"/>
        <v>#DIV/0!</v>
      </c>
      <c r="AI15" s="6" t="e">
        <f t="shared" si="11"/>
        <v>#DIV/0!</v>
      </c>
      <c r="AJ15" s="6" t="e">
        <f t="shared" si="12"/>
        <v>#DIV/0!</v>
      </c>
      <c r="AK15" s="6" t="e">
        <f t="shared" si="13"/>
        <v>#DIV/0!</v>
      </c>
      <c r="AL15" s="6" t="e">
        <f t="shared" si="14"/>
        <v>#DIV/0!</v>
      </c>
    </row>
    <row r="16" spans="2:38" ht="18" x14ac:dyDescent="0.45">
      <c r="B16" s="11">
        <v>86</v>
      </c>
      <c r="C16" s="11">
        <v>84</v>
      </c>
      <c r="D16" s="11">
        <v>83</v>
      </c>
      <c r="E16" s="11">
        <v>82</v>
      </c>
      <c r="F16" s="11">
        <v>80</v>
      </c>
      <c r="G16" s="11">
        <v>79</v>
      </c>
      <c r="H16" s="11">
        <v>78</v>
      </c>
      <c r="I16" s="13">
        <v>76</v>
      </c>
      <c r="J16" s="11">
        <v>75</v>
      </c>
      <c r="K16" s="13">
        <v>74</v>
      </c>
      <c r="L16" s="11">
        <v>72</v>
      </c>
      <c r="M16" s="11">
        <v>71</v>
      </c>
      <c r="N16" s="11">
        <v>68</v>
      </c>
      <c r="O16" s="11">
        <v>65</v>
      </c>
      <c r="P16" s="11">
        <v>59</v>
      </c>
      <c r="Q16" s="11">
        <v>1</v>
      </c>
      <c r="R16" s="11"/>
      <c r="X16" s="6" t="e">
        <f t="shared" si="3"/>
        <v>#DIV/0!</v>
      </c>
      <c r="Y16" s="6" t="e">
        <f t="shared" si="4"/>
        <v>#DIV/0!</v>
      </c>
      <c r="Z16" s="6" t="e">
        <f t="shared" si="5"/>
        <v>#DIV/0!</v>
      </c>
      <c r="AA16" s="6" t="e">
        <f t="shared" si="6"/>
        <v>#DIV/0!</v>
      </c>
      <c r="AB16" s="6" t="e">
        <f t="shared" si="0"/>
        <v>#DIV/0!</v>
      </c>
      <c r="AC16" s="6" t="e">
        <f t="shared" si="7"/>
        <v>#DIV/0!</v>
      </c>
      <c r="AD16" s="6" t="e">
        <f t="shared" si="9"/>
        <v>#DIV/0!</v>
      </c>
      <c r="AE16" s="6" t="e">
        <f t="shared" si="10"/>
        <v>#DIV/0!</v>
      </c>
      <c r="AF16" s="6" t="e">
        <f t="shared" si="1"/>
        <v>#DIV/0!</v>
      </c>
      <c r="AG16" s="6" t="e">
        <f t="shared" si="2"/>
        <v>#DIV/0!</v>
      </c>
      <c r="AH16" s="6" t="e">
        <f t="shared" si="8"/>
        <v>#DIV/0!</v>
      </c>
      <c r="AI16" s="6" t="e">
        <f t="shared" si="11"/>
        <v>#DIV/0!</v>
      </c>
      <c r="AJ16" s="6" t="e">
        <f t="shared" si="12"/>
        <v>#DIV/0!</v>
      </c>
      <c r="AK16" s="6" t="e">
        <f t="shared" si="13"/>
        <v>#DIV/0!</v>
      </c>
      <c r="AL16" s="6" t="e">
        <f t="shared" si="14"/>
        <v>#DIV/0!</v>
      </c>
    </row>
    <row r="17" spans="2:38" ht="18" x14ac:dyDescent="0.45">
      <c r="B17" s="12">
        <v>85</v>
      </c>
      <c r="C17" s="12">
        <v>83</v>
      </c>
      <c r="D17" s="12">
        <v>82</v>
      </c>
      <c r="E17" s="12">
        <v>80</v>
      </c>
      <c r="F17" s="12">
        <v>79</v>
      </c>
      <c r="G17" s="12">
        <v>78</v>
      </c>
      <c r="H17" s="12">
        <v>76</v>
      </c>
      <c r="I17" s="14">
        <v>75</v>
      </c>
      <c r="J17" s="12">
        <v>73</v>
      </c>
      <c r="K17" s="14">
        <v>72</v>
      </c>
      <c r="L17" s="12">
        <v>71</v>
      </c>
      <c r="M17" s="12">
        <v>69</v>
      </c>
      <c r="N17" s="12">
        <v>67</v>
      </c>
      <c r="O17" s="12">
        <v>63</v>
      </c>
      <c r="P17" s="12">
        <v>58</v>
      </c>
      <c r="Q17" s="12">
        <v>1</v>
      </c>
      <c r="R17" s="12"/>
      <c r="X17" s="6" t="e">
        <f t="shared" si="3"/>
        <v>#DIV/0!</v>
      </c>
      <c r="Y17" s="6" t="e">
        <f t="shared" si="4"/>
        <v>#DIV/0!</v>
      </c>
      <c r="Z17" s="6" t="e">
        <f t="shared" si="5"/>
        <v>#DIV/0!</v>
      </c>
      <c r="AA17" s="6" t="e">
        <f t="shared" si="6"/>
        <v>#DIV/0!</v>
      </c>
      <c r="AB17" s="6" t="e">
        <f t="shared" si="0"/>
        <v>#DIV/0!</v>
      </c>
      <c r="AC17" s="6" t="e">
        <f t="shared" si="7"/>
        <v>#DIV/0!</v>
      </c>
      <c r="AD17" s="6" t="e">
        <f t="shared" si="9"/>
        <v>#DIV/0!</v>
      </c>
      <c r="AE17" s="6" t="e">
        <f t="shared" si="10"/>
        <v>#DIV/0!</v>
      </c>
      <c r="AF17" s="6" t="e">
        <f t="shared" si="1"/>
        <v>#DIV/0!</v>
      </c>
      <c r="AG17" s="6" t="e">
        <f t="shared" si="2"/>
        <v>#DIV/0!</v>
      </c>
      <c r="AH17" s="6" t="e">
        <f t="shared" si="8"/>
        <v>#DIV/0!</v>
      </c>
      <c r="AI17" s="6" t="e">
        <f t="shared" si="11"/>
        <v>#DIV/0!</v>
      </c>
      <c r="AJ17" s="6" t="e">
        <f t="shared" si="12"/>
        <v>#DIV/0!</v>
      </c>
      <c r="AK17" s="6" t="e">
        <f t="shared" si="13"/>
        <v>#DIV/0!</v>
      </c>
      <c r="AL17" s="6" t="e">
        <f t="shared" si="14"/>
        <v>#DIV/0!</v>
      </c>
    </row>
    <row r="18" spans="2:38" ht="18" x14ac:dyDescent="0.45">
      <c r="B18" s="12">
        <v>84</v>
      </c>
      <c r="C18" s="12">
        <v>82</v>
      </c>
      <c r="D18" s="12">
        <v>80</v>
      </c>
      <c r="E18" s="12">
        <v>79</v>
      </c>
      <c r="F18" s="12">
        <v>78</v>
      </c>
      <c r="G18" s="12">
        <v>76</v>
      </c>
      <c r="H18" s="12">
        <v>75</v>
      </c>
      <c r="I18" s="14">
        <v>73</v>
      </c>
      <c r="J18" s="12">
        <v>72</v>
      </c>
      <c r="K18" s="14">
        <v>71</v>
      </c>
      <c r="L18" s="12">
        <v>69</v>
      </c>
      <c r="M18" s="12">
        <v>67</v>
      </c>
      <c r="N18" s="12">
        <v>65</v>
      </c>
      <c r="O18" s="12">
        <v>62</v>
      </c>
      <c r="P18" s="12">
        <v>57</v>
      </c>
      <c r="Q18" s="12">
        <v>1</v>
      </c>
      <c r="R18" s="12"/>
      <c r="X18" s="6" t="e">
        <f t="shared" si="3"/>
        <v>#DIV/0!</v>
      </c>
      <c r="Y18" s="6" t="e">
        <f t="shared" si="4"/>
        <v>#DIV/0!</v>
      </c>
      <c r="Z18" s="6" t="e">
        <f t="shared" si="5"/>
        <v>#DIV/0!</v>
      </c>
      <c r="AA18" s="6" t="e">
        <f t="shared" si="6"/>
        <v>#DIV/0!</v>
      </c>
      <c r="AB18" s="6" t="e">
        <f t="shared" si="0"/>
        <v>#DIV/0!</v>
      </c>
      <c r="AC18" s="6" t="e">
        <f t="shared" si="7"/>
        <v>#DIV/0!</v>
      </c>
      <c r="AD18" s="6" t="e">
        <f t="shared" si="9"/>
        <v>#DIV/0!</v>
      </c>
      <c r="AE18" s="6" t="e">
        <f t="shared" si="10"/>
        <v>#DIV/0!</v>
      </c>
      <c r="AF18" s="6" t="e">
        <f t="shared" si="1"/>
        <v>#DIV/0!</v>
      </c>
      <c r="AG18" s="6" t="e">
        <f t="shared" si="2"/>
        <v>#DIV/0!</v>
      </c>
      <c r="AH18" s="6" t="e">
        <f t="shared" si="8"/>
        <v>#DIV/0!</v>
      </c>
      <c r="AI18" s="6" t="e">
        <f t="shared" si="11"/>
        <v>#DIV/0!</v>
      </c>
      <c r="AJ18" s="6" t="e">
        <f t="shared" si="12"/>
        <v>#DIV/0!</v>
      </c>
      <c r="AK18" s="6" t="e">
        <f t="shared" si="13"/>
        <v>#DIV/0!</v>
      </c>
      <c r="AL18" s="6" t="e">
        <f t="shared" si="14"/>
        <v>#DIV/0!</v>
      </c>
    </row>
    <row r="19" spans="2:38" ht="18" x14ac:dyDescent="0.45">
      <c r="B19" s="12">
        <v>82</v>
      </c>
      <c r="C19" s="12">
        <v>81</v>
      </c>
      <c r="D19" s="12">
        <v>79</v>
      </c>
      <c r="E19" s="12">
        <v>78</v>
      </c>
      <c r="F19" s="12">
        <v>76</v>
      </c>
      <c r="G19" s="12">
        <v>75</v>
      </c>
      <c r="H19" s="12">
        <v>73</v>
      </c>
      <c r="I19" s="14">
        <v>72</v>
      </c>
      <c r="J19" s="12">
        <v>70</v>
      </c>
      <c r="K19" s="14">
        <v>69</v>
      </c>
      <c r="L19" s="12">
        <v>68</v>
      </c>
      <c r="M19" s="12">
        <v>66</v>
      </c>
      <c r="N19" s="12">
        <v>63</v>
      </c>
      <c r="O19" s="12">
        <v>60</v>
      </c>
      <c r="P19" s="12">
        <v>55</v>
      </c>
      <c r="Q19" s="12">
        <v>1</v>
      </c>
      <c r="R19" s="12"/>
      <c r="X19" s="6" t="e">
        <f t="shared" si="3"/>
        <v>#DIV/0!</v>
      </c>
      <c r="Y19" s="6" t="e">
        <f t="shared" si="4"/>
        <v>#DIV/0!</v>
      </c>
      <c r="Z19" s="6" t="e">
        <f t="shared" si="5"/>
        <v>#DIV/0!</v>
      </c>
      <c r="AA19" s="6" t="e">
        <f t="shared" si="6"/>
        <v>#DIV/0!</v>
      </c>
      <c r="AB19" s="6" t="e">
        <f t="shared" si="0"/>
        <v>#DIV/0!</v>
      </c>
      <c r="AC19" s="6" t="e">
        <f t="shared" si="7"/>
        <v>#DIV/0!</v>
      </c>
      <c r="AD19" s="6" t="e">
        <f t="shared" si="9"/>
        <v>#DIV/0!</v>
      </c>
      <c r="AE19" s="6" t="e">
        <f t="shared" si="10"/>
        <v>#DIV/0!</v>
      </c>
      <c r="AF19" s="6" t="e">
        <f t="shared" si="1"/>
        <v>#DIV/0!</v>
      </c>
      <c r="AG19" s="6" t="e">
        <f t="shared" si="2"/>
        <v>#DIV/0!</v>
      </c>
      <c r="AH19" s="6" t="e">
        <f t="shared" si="8"/>
        <v>#DIV/0!</v>
      </c>
      <c r="AI19" s="6" t="e">
        <f t="shared" si="11"/>
        <v>#DIV/0!</v>
      </c>
      <c r="AJ19" s="6" t="e">
        <f t="shared" si="12"/>
        <v>#DIV/0!</v>
      </c>
      <c r="AK19" s="6" t="e">
        <f t="shared" si="13"/>
        <v>#DIV/0!</v>
      </c>
      <c r="AL19" s="6" t="e">
        <f t="shared" si="14"/>
        <v>#DIV/0!</v>
      </c>
    </row>
    <row r="20" spans="2:38" ht="18" x14ac:dyDescent="0.45">
      <c r="B20" s="15">
        <v>81</v>
      </c>
      <c r="C20" s="15">
        <v>79</v>
      </c>
      <c r="D20" s="15">
        <v>78</v>
      </c>
      <c r="E20" s="15">
        <v>76</v>
      </c>
      <c r="F20" s="15">
        <v>75</v>
      </c>
      <c r="G20" s="15">
        <v>74</v>
      </c>
      <c r="H20" s="15">
        <v>72</v>
      </c>
      <c r="I20" s="16">
        <v>70</v>
      </c>
      <c r="J20" s="15">
        <v>69</v>
      </c>
      <c r="K20" s="16">
        <v>68</v>
      </c>
      <c r="L20" s="15">
        <v>66</v>
      </c>
      <c r="M20" s="15">
        <v>64</v>
      </c>
      <c r="N20" s="15">
        <v>62</v>
      </c>
      <c r="O20" s="15">
        <v>59</v>
      </c>
      <c r="P20" s="15">
        <v>54</v>
      </c>
      <c r="Q20" s="15">
        <v>1</v>
      </c>
      <c r="R20" s="15"/>
      <c r="X20" s="6" t="e">
        <f t="shared" si="3"/>
        <v>#DIV/0!</v>
      </c>
      <c r="Y20" s="6" t="e">
        <f t="shared" si="4"/>
        <v>#DIV/0!</v>
      </c>
      <c r="Z20" s="6" t="e">
        <f t="shared" si="5"/>
        <v>#DIV/0!</v>
      </c>
      <c r="AA20" s="6" t="e">
        <f t="shared" si="6"/>
        <v>#DIV/0!</v>
      </c>
      <c r="AB20" s="6" t="e">
        <f t="shared" si="0"/>
        <v>#DIV/0!</v>
      </c>
      <c r="AC20" s="6" t="e">
        <f t="shared" si="7"/>
        <v>#DIV/0!</v>
      </c>
      <c r="AD20" s="6" t="e">
        <f t="shared" si="9"/>
        <v>#DIV/0!</v>
      </c>
      <c r="AE20" s="6" t="e">
        <f t="shared" si="10"/>
        <v>#DIV/0!</v>
      </c>
      <c r="AF20" s="6" t="e">
        <f t="shared" si="1"/>
        <v>#DIV/0!</v>
      </c>
      <c r="AG20" s="6" t="e">
        <f t="shared" si="2"/>
        <v>#DIV/0!</v>
      </c>
      <c r="AH20" s="6" t="e">
        <f t="shared" si="8"/>
        <v>#DIV/0!</v>
      </c>
      <c r="AI20" s="6" t="e">
        <f t="shared" si="11"/>
        <v>#DIV/0!</v>
      </c>
      <c r="AJ20" s="6" t="e">
        <f t="shared" si="12"/>
        <v>#DIV/0!</v>
      </c>
      <c r="AK20" s="6" t="e">
        <f t="shared" si="13"/>
        <v>#DIV/0!</v>
      </c>
      <c r="AL20" s="6" t="e">
        <f t="shared" si="14"/>
        <v>#DIV/0!</v>
      </c>
    </row>
    <row r="21" spans="2:38" ht="18" x14ac:dyDescent="0.45">
      <c r="B21" s="11">
        <v>80</v>
      </c>
      <c r="C21" s="11">
        <v>78</v>
      </c>
      <c r="D21" s="11">
        <v>77</v>
      </c>
      <c r="E21" s="11">
        <v>75</v>
      </c>
      <c r="F21" s="11">
        <v>74</v>
      </c>
      <c r="G21" s="11">
        <v>72</v>
      </c>
      <c r="H21" s="11">
        <v>71</v>
      </c>
      <c r="I21" s="13">
        <v>69</v>
      </c>
      <c r="J21" s="11">
        <v>67</v>
      </c>
      <c r="K21" s="13">
        <v>66</v>
      </c>
      <c r="L21" s="11">
        <v>65</v>
      </c>
      <c r="M21" s="11">
        <v>63</v>
      </c>
      <c r="N21" s="11">
        <v>61</v>
      </c>
      <c r="O21" s="11">
        <v>57</v>
      </c>
      <c r="P21" s="11">
        <v>53</v>
      </c>
      <c r="Q21" s="11">
        <v>1</v>
      </c>
      <c r="R21" s="11"/>
      <c r="X21" s="6" t="e">
        <f t="shared" si="3"/>
        <v>#DIV/0!</v>
      </c>
      <c r="Y21" s="6" t="e">
        <f t="shared" si="4"/>
        <v>#DIV/0!</v>
      </c>
      <c r="Z21" s="6" t="e">
        <f t="shared" si="5"/>
        <v>#DIV/0!</v>
      </c>
      <c r="AA21" s="6" t="e">
        <f t="shared" si="6"/>
        <v>#DIV/0!</v>
      </c>
      <c r="AB21" s="6" t="e">
        <f t="shared" si="0"/>
        <v>#DIV/0!</v>
      </c>
      <c r="AC21" s="6" t="e">
        <f t="shared" si="7"/>
        <v>#DIV/0!</v>
      </c>
      <c r="AD21" s="6" t="e">
        <f t="shared" si="9"/>
        <v>#DIV/0!</v>
      </c>
      <c r="AE21" s="6" t="e">
        <f t="shared" si="10"/>
        <v>#DIV/0!</v>
      </c>
      <c r="AF21" s="6" t="e">
        <f t="shared" si="1"/>
        <v>#DIV/0!</v>
      </c>
      <c r="AG21" s="6" t="e">
        <f t="shared" si="2"/>
        <v>#DIV/0!</v>
      </c>
      <c r="AH21" s="6" t="e">
        <f t="shared" si="8"/>
        <v>#DIV/0!</v>
      </c>
      <c r="AI21" s="6" t="e">
        <f t="shared" si="11"/>
        <v>#DIV/0!</v>
      </c>
      <c r="AJ21" s="6" t="e">
        <f t="shared" si="12"/>
        <v>#DIV/0!</v>
      </c>
      <c r="AK21" s="6" t="e">
        <f t="shared" si="13"/>
        <v>#DIV/0!</v>
      </c>
      <c r="AL21" s="6" t="e">
        <f t="shared" si="14"/>
        <v>#DIV/0!</v>
      </c>
    </row>
    <row r="22" spans="2:38" ht="18" x14ac:dyDescent="0.45">
      <c r="B22" s="12">
        <v>79</v>
      </c>
      <c r="C22" s="12">
        <v>77</v>
      </c>
      <c r="D22" s="12">
        <v>75</v>
      </c>
      <c r="E22" s="12">
        <v>74</v>
      </c>
      <c r="F22" s="12">
        <v>72</v>
      </c>
      <c r="G22" s="12">
        <v>71</v>
      </c>
      <c r="H22" s="12">
        <v>69</v>
      </c>
      <c r="I22" s="14">
        <v>68</v>
      </c>
      <c r="J22" s="12">
        <v>66</v>
      </c>
      <c r="K22" s="14">
        <v>65</v>
      </c>
      <c r="L22" s="12">
        <v>63</v>
      </c>
      <c r="M22" s="12">
        <v>62</v>
      </c>
      <c r="N22" s="12">
        <v>59</v>
      </c>
      <c r="O22" s="12">
        <v>56</v>
      </c>
      <c r="P22" s="12">
        <v>51</v>
      </c>
      <c r="Q22" s="12">
        <v>0.99</v>
      </c>
      <c r="R22" s="12"/>
      <c r="X22" s="6" t="e">
        <f t="shared" si="3"/>
        <v>#DIV/0!</v>
      </c>
      <c r="Y22" s="6" t="e">
        <f t="shared" si="4"/>
        <v>#DIV/0!</v>
      </c>
      <c r="Z22" s="6" t="e">
        <f t="shared" si="5"/>
        <v>#DIV/0!</v>
      </c>
      <c r="AA22" s="6" t="e">
        <f t="shared" si="6"/>
        <v>#DIV/0!</v>
      </c>
      <c r="AB22" s="6" t="e">
        <f t="shared" si="0"/>
        <v>#DIV/0!</v>
      </c>
      <c r="AC22" s="6" t="e">
        <f t="shared" si="7"/>
        <v>#DIV/0!</v>
      </c>
      <c r="AD22" s="6" t="e">
        <f t="shared" si="9"/>
        <v>#DIV/0!</v>
      </c>
      <c r="AE22" s="6" t="e">
        <f t="shared" si="10"/>
        <v>#DIV/0!</v>
      </c>
      <c r="AF22" s="6" t="e">
        <f t="shared" si="1"/>
        <v>#DIV/0!</v>
      </c>
      <c r="AG22" s="6" t="e">
        <f t="shared" si="2"/>
        <v>#DIV/0!</v>
      </c>
      <c r="AH22" s="6" t="e">
        <f t="shared" si="8"/>
        <v>#DIV/0!</v>
      </c>
      <c r="AI22" s="6" t="e">
        <f t="shared" si="11"/>
        <v>#DIV/0!</v>
      </c>
      <c r="AJ22" s="6" t="e">
        <f t="shared" si="12"/>
        <v>#DIV/0!</v>
      </c>
      <c r="AK22" s="6" t="e">
        <f t="shared" si="13"/>
        <v>#DIV/0!</v>
      </c>
      <c r="AL22" s="6" t="e">
        <f t="shared" si="14"/>
        <v>#DIV/0!</v>
      </c>
    </row>
    <row r="23" spans="2:38" ht="18" x14ac:dyDescent="0.45">
      <c r="B23" s="12">
        <v>78</v>
      </c>
      <c r="C23" s="12">
        <v>76</v>
      </c>
      <c r="D23" s="12">
        <v>74</v>
      </c>
      <c r="E23" s="12">
        <v>73</v>
      </c>
      <c r="F23" s="12">
        <v>71</v>
      </c>
      <c r="G23" s="12">
        <v>70</v>
      </c>
      <c r="H23" s="12">
        <v>68</v>
      </c>
      <c r="I23" s="14">
        <v>66</v>
      </c>
      <c r="J23" s="12">
        <v>65</v>
      </c>
      <c r="K23" s="14">
        <v>64</v>
      </c>
      <c r="L23" s="12">
        <v>62</v>
      </c>
      <c r="M23" s="12">
        <v>60</v>
      </c>
      <c r="N23" s="12">
        <v>58</v>
      </c>
      <c r="O23" s="12">
        <v>55</v>
      </c>
      <c r="P23" s="12">
        <v>50</v>
      </c>
      <c r="Q23" s="12">
        <v>0.98</v>
      </c>
      <c r="R23" s="12"/>
      <c r="X23" s="6" t="e">
        <f t="shared" si="3"/>
        <v>#DIV/0!</v>
      </c>
      <c r="Y23" s="6" t="e">
        <f t="shared" si="4"/>
        <v>#DIV/0!</v>
      </c>
      <c r="Z23" s="6" t="e">
        <f t="shared" si="5"/>
        <v>#DIV/0!</v>
      </c>
      <c r="AA23" s="6" t="e">
        <f t="shared" si="6"/>
        <v>#DIV/0!</v>
      </c>
      <c r="AB23" s="6" t="e">
        <f t="shared" si="0"/>
        <v>#DIV/0!</v>
      </c>
      <c r="AC23" s="6" t="e">
        <f t="shared" si="7"/>
        <v>#DIV/0!</v>
      </c>
      <c r="AD23" s="6" t="e">
        <f t="shared" si="9"/>
        <v>#DIV/0!</v>
      </c>
      <c r="AE23" s="6" t="e">
        <f t="shared" si="10"/>
        <v>#DIV/0!</v>
      </c>
      <c r="AF23" s="6" t="e">
        <f t="shared" si="1"/>
        <v>#DIV/0!</v>
      </c>
      <c r="AG23" s="6" t="e">
        <f t="shared" si="2"/>
        <v>#DIV/0!</v>
      </c>
      <c r="AH23" s="6" t="e">
        <f t="shared" si="8"/>
        <v>#DIV/0!</v>
      </c>
      <c r="AI23" s="6" t="e">
        <f t="shared" si="11"/>
        <v>#DIV/0!</v>
      </c>
      <c r="AJ23" s="6" t="e">
        <f t="shared" si="12"/>
        <v>#DIV/0!</v>
      </c>
      <c r="AK23" s="6" t="e">
        <f t="shared" si="13"/>
        <v>#DIV/0!</v>
      </c>
      <c r="AL23" s="6" t="e">
        <f t="shared" si="14"/>
        <v>#DIV/0!</v>
      </c>
    </row>
    <row r="24" spans="2:38" ht="18" x14ac:dyDescent="0.45">
      <c r="B24" s="12">
        <v>77</v>
      </c>
      <c r="C24" s="12">
        <v>75</v>
      </c>
      <c r="D24" s="12">
        <v>73</v>
      </c>
      <c r="E24" s="12">
        <v>71</v>
      </c>
      <c r="F24" s="12">
        <v>70</v>
      </c>
      <c r="G24" s="12">
        <v>68</v>
      </c>
      <c r="H24" s="12">
        <v>67</v>
      </c>
      <c r="I24" s="14">
        <v>65</v>
      </c>
      <c r="J24" s="12">
        <v>63</v>
      </c>
      <c r="K24" s="14">
        <v>62</v>
      </c>
      <c r="L24" s="12">
        <v>61</v>
      </c>
      <c r="M24" s="12">
        <v>59</v>
      </c>
      <c r="N24" s="12">
        <v>57</v>
      </c>
      <c r="O24" s="12">
        <v>53</v>
      </c>
      <c r="P24" s="12">
        <v>49</v>
      </c>
      <c r="Q24" s="12">
        <v>0.97</v>
      </c>
      <c r="R24" s="12"/>
      <c r="X24" s="6" t="e">
        <f t="shared" si="3"/>
        <v>#DIV/0!</v>
      </c>
      <c r="Y24" s="6" t="e">
        <f t="shared" si="4"/>
        <v>#DIV/0!</v>
      </c>
      <c r="Z24" s="6" t="e">
        <f t="shared" si="5"/>
        <v>#DIV/0!</v>
      </c>
      <c r="AA24" s="6" t="e">
        <f t="shared" si="6"/>
        <v>#DIV/0!</v>
      </c>
      <c r="AB24" s="6" t="e">
        <f t="shared" si="0"/>
        <v>#DIV/0!</v>
      </c>
      <c r="AC24" s="6" t="e">
        <f t="shared" si="7"/>
        <v>#DIV/0!</v>
      </c>
      <c r="AD24" s="6" t="e">
        <f t="shared" si="9"/>
        <v>#DIV/0!</v>
      </c>
      <c r="AE24" s="6" t="e">
        <f t="shared" si="10"/>
        <v>#DIV/0!</v>
      </c>
      <c r="AF24" s="6" t="e">
        <f t="shared" si="1"/>
        <v>#DIV/0!</v>
      </c>
      <c r="AG24" s="6" t="e">
        <f t="shared" si="2"/>
        <v>#DIV/0!</v>
      </c>
      <c r="AH24" s="6" t="e">
        <f t="shared" si="8"/>
        <v>#DIV/0!</v>
      </c>
      <c r="AI24" s="6" t="e">
        <f t="shared" si="11"/>
        <v>#DIV/0!</v>
      </c>
      <c r="AJ24" s="6" t="e">
        <f t="shared" si="12"/>
        <v>#DIV/0!</v>
      </c>
      <c r="AK24" s="6" t="e">
        <f t="shared" si="13"/>
        <v>#DIV/0!</v>
      </c>
      <c r="AL24" s="6" t="e">
        <f t="shared" si="14"/>
        <v>#DIV/0!</v>
      </c>
    </row>
    <row r="25" spans="2:38" ht="18" x14ac:dyDescent="0.45">
      <c r="B25" s="15">
        <v>76</v>
      </c>
      <c r="C25" s="15">
        <v>74</v>
      </c>
      <c r="D25" s="15">
        <v>72</v>
      </c>
      <c r="E25" s="15">
        <v>70</v>
      </c>
      <c r="F25" s="15">
        <v>69</v>
      </c>
      <c r="G25" s="15">
        <v>67</v>
      </c>
      <c r="H25" s="15">
        <v>66</v>
      </c>
      <c r="I25" s="16">
        <v>64</v>
      </c>
      <c r="J25" s="15">
        <v>62</v>
      </c>
      <c r="K25" s="16">
        <v>61</v>
      </c>
      <c r="L25" s="15">
        <v>59</v>
      </c>
      <c r="M25" s="15">
        <v>58</v>
      </c>
      <c r="N25" s="15">
        <v>55</v>
      </c>
      <c r="O25" s="15">
        <v>52</v>
      </c>
      <c r="P25" s="15">
        <v>48</v>
      </c>
      <c r="Q25" s="15">
        <v>0.96</v>
      </c>
      <c r="R25" s="15"/>
      <c r="X25" s="6" t="e">
        <f t="shared" si="3"/>
        <v>#DIV/0!</v>
      </c>
      <c r="Y25" s="6" t="e">
        <f t="shared" si="4"/>
        <v>#DIV/0!</v>
      </c>
      <c r="Z25" s="6" t="e">
        <f t="shared" si="5"/>
        <v>#DIV/0!</v>
      </c>
      <c r="AA25" s="6" t="e">
        <f t="shared" si="6"/>
        <v>#DIV/0!</v>
      </c>
      <c r="AB25" s="6" t="e">
        <f t="shared" si="0"/>
        <v>#DIV/0!</v>
      </c>
      <c r="AC25" s="6" t="e">
        <f t="shared" si="7"/>
        <v>#DIV/0!</v>
      </c>
      <c r="AD25" s="6" t="e">
        <f t="shared" si="9"/>
        <v>#DIV/0!</v>
      </c>
      <c r="AE25" s="6" t="e">
        <f t="shared" si="10"/>
        <v>#DIV/0!</v>
      </c>
      <c r="AF25" s="6" t="e">
        <f t="shared" si="1"/>
        <v>#DIV/0!</v>
      </c>
      <c r="AG25" s="6" t="e">
        <f t="shared" si="2"/>
        <v>#DIV/0!</v>
      </c>
      <c r="AH25" s="6" t="e">
        <f t="shared" si="8"/>
        <v>#DIV/0!</v>
      </c>
      <c r="AI25" s="6" t="e">
        <f t="shared" si="11"/>
        <v>#DIV/0!</v>
      </c>
      <c r="AJ25" s="6" t="e">
        <f t="shared" si="12"/>
        <v>#DIV/0!</v>
      </c>
      <c r="AK25" s="6" t="e">
        <f t="shared" si="13"/>
        <v>#DIV/0!</v>
      </c>
      <c r="AL25" s="6" t="e">
        <f t="shared" si="14"/>
        <v>#DIV/0!</v>
      </c>
    </row>
    <row r="26" spans="2:38" ht="18" x14ac:dyDescent="0.45">
      <c r="B26" s="11">
        <v>75</v>
      </c>
      <c r="C26" s="11">
        <v>72</v>
      </c>
      <c r="D26" s="11">
        <v>71</v>
      </c>
      <c r="E26" s="11">
        <v>69</v>
      </c>
      <c r="F26" s="11">
        <v>67</v>
      </c>
      <c r="G26" s="11">
        <v>66</v>
      </c>
      <c r="H26" s="11">
        <v>64</v>
      </c>
      <c r="I26" s="11">
        <v>62</v>
      </c>
      <c r="J26" s="11">
        <v>61</v>
      </c>
      <c r="K26" s="11">
        <v>60</v>
      </c>
      <c r="L26" s="11">
        <v>58</v>
      </c>
      <c r="M26" s="11">
        <v>56</v>
      </c>
      <c r="N26" s="11">
        <v>54</v>
      </c>
      <c r="O26" s="11">
        <v>51</v>
      </c>
      <c r="P26" s="11">
        <v>46</v>
      </c>
      <c r="Q26" s="11">
        <v>0.95</v>
      </c>
      <c r="R26" s="11"/>
      <c r="X26" s="6" t="e">
        <f t="shared" si="3"/>
        <v>#DIV/0!</v>
      </c>
      <c r="Y26" s="6" t="e">
        <f t="shared" si="4"/>
        <v>#DIV/0!</v>
      </c>
      <c r="Z26" s="6" t="e">
        <f t="shared" si="5"/>
        <v>#DIV/0!</v>
      </c>
      <c r="AA26" s="6" t="e">
        <f t="shared" si="6"/>
        <v>#DIV/0!</v>
      </c>
      <c r="AB26" s="6" t="e">
        <f t="shared" si="0"/>
        <v>#DIV/0!</v>
      </c>
      <c r="AC26" s="6" t="e">
        <f t="shared" si="7"/>
        <v>#DIV/0!</v>
      </c>
      <c r="AD26" s="6" t="e">
        <f t="shared" si="9"/>
        <v>#DIV/0!</v>
      </c>
      <c r="AE26" s="6" t="e">
        <f t="shared" si="10"/>
        <v>#DIV/0!</v>
      </c>
      <c r="AF26" s="6" t="e">
        <f t="shared" si="1"/>
        <v>#DIV/0!</v>
      </c>
      <c r="AG26" s="6" t="e">
        <f t="shared" si="2"/>
        <v>#DIV/0!</v>
      </c>
      <c r="AH26" s="6" t="e">
        <f t="shared" si="8"/>
        <v>#DIV/0!</v>
      </c>
      <c r="AI26" s="6" t="e">
        <f t="shared" si="11"/>
        <v>#DIV/0!</v>
      </c>
      <c r="AJ26" s="6" t="e">
        <f t="shared" si="12"/>
        <v>#DIV/0!</v>
      </c>
      <c r="AK26" s="6" t="e">
        <f t="shared" si="13"/>
        <v>#DIV/0!</v>
      </c>
      <c r="AL26" s="6" t="e">
        <f t="shared" si="14"/>
        <v>#DIV/0!</v>
      </c>
    </row>
    <row r="27" spans="2:38" ht="18" x14ac:dyDescent="0.45">
      <c r="B27" s="12">
        <v>73</v>
      </c>
      <c r="C27" s="12">
        <v>71</v>
      </c>
      <c r="D27" s="12">
        <v>70</v>
      </c>
      <c r="E27" s="12">
        <v>68</v>
      </c>
      <c r="F27" s="12">
        <v>66</v>
      </c>
      <c r="G27" s="12">
        <v>65</v>
      </c>
      <c r="H27" s="12">
        <v>63</v>
      </c>
      <c r="I27" s="12">
        <v>61</v>
      </c>
      <c r="J27" s="12">
        <v>60</v>
      </c>
      <c r="K27" s="12">
        <v>58</v>
      </c>
      <c r="L27" s="12">
        <v>57</v>
      </c>
      <c r="M27" s="12">
        <v>55</v>
      </c>
      <c r="N27" s="12">
        <v>53</v>
      </c>
      <c r="O27" s="12">
        <v>49</v>
      </c>
      <c r="P27" s="12">
        <v>45</v>
      </c>
      <c r="Q27" s="12">
        <v>0.94</v>
      </c>
      <c r="R27" s="12"/>
      <c r="X27" s="6" t="e">
        <f t="shared" si="3"/>
        <v>#DIV/0!</v>
      </c>
      <c r="Y27" s="6" t="e">
        <f t="shared" si="4"/>
        <v>#DIV/0!</v>
      </c>
      <c r="Z27" s="6" t="e">
        <f t="shared" si="5"/>
        <v>#DIV/0!</v>
      </c>
      <c r="AA27" s="6" t="e">
        <f t="shared" si="6"/>
        <v>#DIV/0!</v>
      </c>
      <c r="AB27" s="6" t="e">
        <f t="shared" si="0"/>
        <v>#DIV/0!</v>
      </c>
      <c r="AC27" s="6" t="e">
        <f t="shared" si="7"/>
        <v>#DIV/0!</v>
      </c>
      <c r="AD27" s="6" t="e">
        <f t="shared" si="9"/>
        <v>#DIV/0!</v>
      </c>
      <c r="AE27" s="6" t="e">
        <f t="shared" si="10"/>
        <v>#DIV/0!</v>
      </c>
      <c r="AF27" s="6" t="e">
        <f t="shared" si="1"/>
        <v>#DIV/0!</v>
      </c>
      <c r="AG27" s="6" t="e">
        <f t="shared" si="2"/>
        <v>#DIV/0!</v>
      </c>
      <c r="AH27" s="6" t="e">
        <f t="shared" si="8"/>
        <v>#DIV/0!</v>
      </c>
      <c r="AI27" s="6" t="e">
        <f t="shared" si="11"/>
        <v>#DIV/0!</v>
      </c>
      <c r="AJ27" s="6" t="e">
        <f t="shared" si="12"/>
        <v>#DIV/0!</v>
      </c>
      <c r="AK27" s="6" t="e">
        <f t="shared" si="13"/>
        <v>#DIV/0!</v>
      </c>
      <c r="AL27" s="6" t="e">
        <f t="shared" si="14"/>
        <v>#DIV/0!</v>
      </c>
    </row>
    <row r="28" spans="2:38" ht="18" x14ac:dyDescent="0.45">
      <c r="B28" s="12">
        <v>72</v>
      </c>
      <c r="C28" s="12">
        <v>70</v>
      </c>
      <c r="D28" s="12">
        <v>69</v>
      </c>
      <c r="E28" s="12">
        <v>67</v>
      </c>
      <c r="F28" s="12">
        <v>65</v>
      </c>
      <c r="G28" s="12">
        <v>64</v>
      </c>
      <c r="H28" s="12">
        <v>62</v>
      </c>
      <c r="I28" s="12">
        <v>60</v>
      </c>
      <c r="J28" s="12">
        <v>58</v>
      </c>
      <c r="K28" s="12">
        <v>57</v>
      </c>
      <c r="L28" s="12">
        <v>56</v>
      </c>
      <c r="M28" s="12">
        <v>54</v>
      </c>
      <c r="N28" s="12">
        <v>51</v>
      </c>
      <c r="O28" s="12">
        <v>48</v>
      </c>
      <c r="P28" s="12">
        <v>44</v>
      </c>
      <c r="Q28" s="12">
        <v>0.93</v>
      </c>
      <c r="R28" s="12"/>
      <c r="X28" s="6" t="e">
        <f t="shared" si="3"/>
        <v>#DIV/0!</v>
      </c>
      <c r="Y28" s="6" t="e">
        <f t="shared" si="4"/>
        <v>#DIV/0!</v>
      </c>
      <c r="Z28" s="6" t="e">
        <f t="shared" si="5"/>
        <v>#DIV/0!</v>
      </c>
      <c r="AA28" s="6" t="e">
        <f t="shared" si="6"/>
        <v>#DIV/0!</v>
      </c>
      <c r="AB28" s="6" t="e">
        <f t="shared" si="0"/>
        <v>#DIV/0!</v>
      </c>
      <c r="AC28" s="6" t="e">
        <f t="shared" si="7"/>
        <v>#DIV/0!</v>
      </c>
      <c r="AD28" s="6" t="e">
        <f t="shared" si="9"/>
        <v>#DIV/0!</v>
      </c>
      <c r="AE28" s="6" t="e">
        <f t="shared" si="10"/>
        <v>#DIV/0!</v>
      </c>
      <c r="AF28" s="6" t="e">
        <f t="shared" si="1"/>
        <v>#DIV/0!</v>
      </c>
      <c r="AG28" s="6" t="e">
        <f t="shared" si="2"/>
        <v>#DIV/0!</v>
      </c>
      <c r="AH28" s="6" t="e">
        <f t="shared" si="8"/>
        <v>#DIV/0!</v>
      </c>
      <c r="AI28" s="6" t="e">
        <f t="shared" si="11"/>
        <v>#DIV/0!</v>
      </c>
      <c r="AJ28" s="6" t="e">
        <f t="shared" si="12"/>
        <v>#DIV/0!</v>
      </c>
      <c r="AK28" s="6" t="e">
        <f t="shared" si="13"/>
        <v>#DIV/0!</v>
      </c>
      <c r="AL28" s="6" t="e">
        <f t="shared" si="14"/>
        <v>#DIV/0!</v>
      </c>
    </row>
    <row r="29" spans="2:38" ht="18" x14ac:dyDescent="0.45">
      <c r="B29" s="12">
        <v>71</v>
      </c>
      <c r="C29" s="12">
        <v>69</v>
      </c>
      <c r="D29" s="12">
        <v>67</v>
      </c>
      <c r="E29" s="12">
        <v>66</v>
      </c>
      <c r="F29" s="12">
        <v>64</v>
      </c>
      <c r="G29" s="12">
        <v>62</v>
      </c>
      <c r="H29" s="12">
        <v>61</v>
      </c>
      <c r="I29" s="12">
        <v>59</v>
      </c>
      <c r="J29" s="12">
        <v>57</v>
      </c>
      <c r="K29" s="12">
        <v>56</v>
      </c>
      <c r="L29" s="12">
        <v>54</v>
      </c>
      <c r="M29" s="12">
        <v>53</v>
      </c>
      <c r="N29" s="12">
        <v>50</v>
      </c>
      <c r="O29" s="12">
        <v>47</v>
      </c>
      <c r="P29" s="12">
        <v>43</v>
      </c>
      <c r="Q29" s="12">
        <v>0.92</v>
      </c>
      <c r="R29" s="12"/>
      <c r="X29" s="6" t="e">
        <f t="shared" si="3"/>
        <v>#DIV/0!</v>
      </c>
      <c r="Y29" s="6" t="e">
        <f t="shared" si="4"/>
        <v>#DIV/0!</v>
      </c>
      <c r="Z29" s="6" t="e">
        <f t="shared" si="5"/>
        <v>#DIV/0!</v>
      </c>
      <c r="AA29" s="6" t="e">
        <f t="shared" si="6"/>
        <v>#DIV/0!</v>
      </c>
      <c r="AB29" s="6" t="e">
        <f t="shared" si="0"/>
        <v>#DIV/0!</v>
      </c>
      <c r="AC29" s="6" t="e">
        <f t="shared" si="7"/>
        <v>#DIV/0!</v>
      </c>
      <c r="AD29" s="6" t="e">
        <f t="shared" si="9"/>
        <v>#DIV/0!</v>
      </c>
      <c r="AE29" s="6" t="e">
        <f t="shared" si="10"/>
        <v>#DIV/0!</v>
      </c>
      <c r="AF29" s="6" t="e">
        <f t="shared" si="1"/>
        <v>#DIV/0!</v>
      </c>
      <c r="AG29" s="6" t="e">
        <f t="shared" si="2"/>
        <v>#DIV/0!</v>
      </c>
      <c r="AH29" s="6" t="e">
        <f t="shared" si="8"/>
        <v>#DIV/0!</v>
      </c>
      <c r="AI29" s="6" t="e">
        <f t="shared" si="11"/>
        <v>#DIV/0!</v>
      </c>
      <c r="AJ29" s="6" t="e">
        <f t="shared" si="12"/>
        <v>#DIV/0!</v>
      </c>
      <c r="AK29" s="6" t="e">
        <f t="shared" si="13"/>
        <v>#DIV/0!</v>
      </c>
      <c r="AL29" s="6" t="e">
        <f t="shared" si="14"/>
        <v>#DIV/0!</v>
      </c>
    </row>
    <row r="30" spans="2:38" ht="18" x14ac:dyDescent="0.45">
      <c r="B30" s="12">
        <v>70</v>
      </c>
      <c r="C30" s="12">
        <v>68</v>
      </c>
      <c r="D30" s="12">
        <v>66</v>
      </c>
      <c r="E30" s="12">
        <v>64</v>
      </c>
      <c r="F30" s="12">
        <v>63</v>
      </c>
      <c r="G30" s="12">
        <v>61</v>
      </c>
      <c r="H30" s="12">
        <v>59</v>
      </c>
      <c r="I30" s="12">
        <v>58</v>
      </c>
      <c r="J30" s="12">
        <v>56</v>
      </c>
      <c r="K30" s="12">
        <v>55</v>
      </c>
      <c r="L30" s="12">
        <v>53</v>
      </c>
      <c r="M30" s="12">
        <v>51</v>
      </c>
      <c r="N30" s="12">
        <v>49</v>
      </c>
      <c r="O30" s="12">
        <v>46</v>
      </c>
      <c r="P30" s="12">
        <v>41</v>
      </c>
      <c r="Q30" s="12">
        <v>0.91</v>
      </c>
      <c r="R30" s="12"/>
      <c r="X30" s="6" t="e">
        <f t="shared" si="3"/>
        <v>#DIV/0!</v>
      </c>
      <c r="Y30" s="6" t="e">
        <f t="shared" si="4"/>
        <v>#DIV/0!</v>
      </c>
      <c r="Z30" s="6" t="e">
        <f t="shared" si="5"/>
        <v>#DIV/0!</v>
      </c>
      <c r="AA30" s="6" t="e">
        <f t="shared" si="6"/>
        <v>#DIV/0!</v>
      </c>
      <c r="AB30" s="6" t="e">
        <f t="shared" si="0"/>
        <v>#DIV/0!</v>
      </c>
      <c r="AC30" s="6" t="e">
        <f t="shared" si="7"/>
        <v>#DIV/0!</v>
      </c>
      <c r="AD30" s="6" t="e">
        <f t="shared" si="9"/>
        <v>#DIV/0!</v>
      </c>
      <c r="AE30" s="6" t="e">
        <f t="shared" si="10"/>
        <v>#DIV/0!</v>
      </c>
      <c r="AF30" s="6" t="e">
        <f t="shared" si="1"/>
        <v>#DIV/0!</v>
      </c>
      <c r="AG30" s="6" t="e">
        <f t="shared" si="2"/>
        <v>#DIV/0!</v>
      </c>
      <c r="AH30" s="6" t="e">
        <f t="shared" si="8"/>
        <v>#DIV/0!</v>
      </c>
      <c r="AI30" s="6" t="e">
        <f t="shared" si="11"/>
        <v>#DIV/0!</v>
      </c>
      <c r="AJ30" s="6" t="e">
        <f t="shared" si="12"/>
        <v>#DIV/0!</v>
      </c>
      <c r="AK30" s="6" t="e">
        <f t="shared" si="13"/>
        <v>#DIV/0!</v>
      </c>
      <c r="AL30" s="6" t="e">
        <f t="shared" si="14"/>
        <v>#DIV/0!</v>
      </c>
    </row>
    <row r="31" spans="2:38" ht="18" x14ac:dyDescent="0.45">
      <c r="B31" s="11">
        <v>69</v>
      </c>
      <c r="C31" s="11">
        <v>67</v>
      </c>
      <c r="D31" s="11">
        <v>65</v>
      </c>
      <c r="E31" s="11">
        <v>63</v>
      </c>
      <c r="F31" s="11">
        <v>62</v>
      </c>
      <c r="G31" s="11">
        <v>60</v>
      </c>
      <c r="H31" s="11">
        <v>58</v>
      </c>
      <c r="I31" s="13">
        <v>56</v>
      </c>
      <c r="J31" s="11">
        <v>55</v>
      </c>
      <c r="K31" s="13">
        <v>54</v>
      </c>
      <c r="L31" s="11">
        <v>52</v>
      </c>
      <c r="M31" s="11">
        <v>50</v>
      </c>
      <c r="N31" s="11">
        <v>48</v>
      </c>
      <c r="O31" s="11">
        <v>44</v>
      </c>
      <c r="P31" s="11">
        <v>40</v>
      </c>
      <c r="Q31" s="11">
        <v>0.9</v>
      </c>
      <c r="R31" s="11"/>
      <c r="X31" s="6" t="e">
        <f t="shared" si="3"/>
        <v>#DIV/0!</v>
      </c>
      <c r="Y31" s="6" t="e">
        <f t="shared" si="4"/>
        <v>#DIV/0!</v>
      </c>
      <c r="Z31" s="6" t="e">
        <f t="shared" si="5"/>
        <v>#DIV/0!</v>
      </c>
      <c r="AA31" s="6" t="e">
        <f t="shared" si="6"/>
        <v>#DIV/0!</v>
      </c>
      <c r="AB31" s="6" t="e">
        <f t="shared" si="0"/>
        <v>#DIV/0!</v>
      </c>
      <c r="AC31" s="6" t="e">
        <f t="shared" si="7"/>
        <v>#DIV/0!</v>
      </c>
      <c r="AD31" s="6" t="e">
        <f t="shared" si="9"/>
        <v>#DIV/0!</v>
      </c>
      <c r="AE31" s="6" t="e">
        <f t="shared" si="10"/>
        <v>#DIV/0!</v>
      </c>
      <c r="AF31" s="6" t="e">
        <f t="shared" si="1"/>
        <v>#DIV/0!</v>
      </c>
      <c r="AG31" s="6" t="e">
        <f t="shared" si="2"/>
        <v>#DIV/0!</v>
      </c>
      <c r="AH31" s="6" t="e">
        <f t="shared" si="8"/>
        <v>#DIV/0!</v>
      </c>
      <c r="AI31" s="6" t="e">
        <f t="shared" si="11"/>
        <v>#DIV/0!</v>
      </c>
      <c r="AJ31" s="6" t="e">
        <f t="shared" si="12"/>
        <v>#DIV/0!</v>
      </c>
      <c r="AK31" s="6" t="e">
        <f t="shared" si="13"/>
        <v>#DIV/0!</v>
      </c>
      <c r="AL31" s="6" t="e">
        <f t="shared" si="14"/>
        <v>#DIV/0!</v>
      </c>
    </row>
    <row r="32" spans="2:38" ht="18" x14ac:dyDescent="0.45">
      <c r="B32" s="12">
        <v>68</v>
      </c>
      <c r="C32" s="12">
        <v>66</v>
      </c>
      <c r="D32" s="12">
        <v>64</v>
      </c>
      <c r="E32" s="12">
        <v>62</v>
      </c>
      <c r="F32" s="12">
        <v>61</v>
      </c>
      <c r="G32" s="12">
        <v>59</v>
      </c>
      <c r="H32" s="12">
        <v>57</v>
      </c>
      <c r="I32" s="14">
        <v>55</v>
      </c>
      <c r="J32" s="12">
        <v>54</v>
      </c>
      <c r="K32" s="14">
        <v>52</v>
      </c>
      <c r="L32" s="12">
        <v>51</v>
      </c>
      <c r="M32" s="12">
        <v>49</v>
      </c>
      <c r="N32" s="12">
        <v>46</v>
      </c>
      <c r="O32" s="12">
        <v>43</v>
      </c>
      <c r="P32" s="12">
        <v>39</v>
      </c>
      <c r="Q32" s="12">
        <v>0.89</v>
      </c>
      <c r="R32" s="12"/>
      <c r="X32" s="6" t="e">
        <f t="shared" si="3"/>
        <v>#DIV/0!</v>
      </c>
      <c r="Y32" s="6" t="e">
        <f t="shared" si="4"/>
        <v>#DIV/0!</v>
      </c>
      <c r="Z32" s="6" t="e">
        <f t="shared" si="5"/>
        <v>#DIV/0!</v>
      </c>
      <c r="AA32" s="6" t="e">
        <f t="shared" si="6"/>
        <v>#DIV/0!</v>
      </c>
      <c r="AB32" s="6" t="e">
        <f t="shared" si="0"/>
        <v>#DIV/0!</v>
      </c>
      <c r="AC32" s="6" t="e">
        <f t="shared" si="7"/>
        <v>#DIV/0!</v>
      </c>
      <c r="AD32" s="6" t="e">
        <f t="shared" si="9"/>
        <v>#DIV/0!</v>
      </c>
      <c r="AE32" s="6" t="e">
        <f t="shared" si="10"/>
        <v>#DIV/0!</v>
      </c>
      <c r="AF32" s="6" t="e">
        <f t="shared" si="1"/>
        <v>#DIV/0!</v>
      </c>
      <c r="AG32" s="6" t="e">
        <f t="shared" si="2"/>
        <v>#DIV/0!</v>
      </c>
      <c r="AH32" s="6" t="e">
        <f t="shared" si="8"/>
        <v>#DIV/0!</v>
      </c>
      <c r="AI32" s="6" t="e">
        <f t="shared" si="11"/>
        <v>#DIV/0!</v>
      </c>
      <c r="AJ32" s="6" t="e">
        <f t="shared" si="12"/>
        <v>#DIV/0!</v>
      </c>
      <c r="AK32" s="6" t="e">
        <f t="shared" si="13"/>
        <v>#DIV/0!</v>
      </c>
      <c r="AL32" s="6" t="e">
        <f t="shared" si="14"/>
        <v>#DIV/0!</v>
      </c>
    </row>
    <row r="33" spans="2:38" ht="18" x14ac:dyDescent="0.45">
      <c r="B33" s="12">
        <v>67</v>
      </c>
      <c r="C33" s="12">
        <v>65</v>
      </c>
      <c r="D33" s="12">
        <v>63</v>
      </c>
      <c r="E33" s="12">
        <v>61</v>
      </c>
      <c r="F33" s="12">
        <v>59</v>
      </c>
      <c r="G33" s="12">
        <v>58</v>
      </c>
      <c r="H33" s="12">
        <v>56</v>
      </c>
      <c r="I33" s="14">
        <v>54</v>
      </c>
      <c r="J33" s="12">
        <v>52</v>
      </c>
      <c r="K33" s="14">
        <v>51</v>
      </c>
      <c r="L33" s="12">
        <v>50</v>
      </c>
      <c r="M33" s="12">
        <v>48</v>
      </c>
      <c r="N33" s="12">
        <v>45</v>
      </c>
      <c r="O33" s="12">
        <v>42</v>
      </c>
      <c r="P33" s="12">
        <v>38</v>
      </c>
      <c r="Q33" s="12">
        <v>0.88</v>
      </c>
      <c r="R33" s="12"/>
      <c r="X33" s="6" t="e">
        <f t="shared" si="3"/>
        <v>#DIV/0!</v>
      </c>
      <c r="Y33" s="6" t="e">
        <f t="shared" si="4"/>
        <v>#DIV/0!</v>
      </c>
      <c r="Z33" s="6" t="e">
        <f t="shared" si="5"/>
        <v>#DIV/0!</v>
      </c>
      <c r="AA33" s="6" t="e">
        <f t="shared" si="6"/>
        <v>#DIV/0!</v>
      </c>
      <c r="AB33" s="6" t="e">
        <f t="shared" si="0"/>
        <v>#DIV/0!</v>
      </c>
      <c r="AC33" s="6" t="e">
        <f t="shared" si="7"/>
        <v>#DIV/0!</v>
      </c>
      <c r="AD33" s="6" t="e">
        <f t="shared" si="9"/>
        <v>#DIV/0!</v>
      </c>
      <c r="AE33" s="6" t="e">
        <f t="shared" si="10"/>
        <v>#DIV/0!</v>
      </c>
      <c r="AF33" s="6" t="e">
        <f t="shared" si="1"/>
        <v>#DIV/0!</v>
      </c>
      <c r="AG33" s="6" t="e">
        <f t="shared" si="2"/>
        <v>#DIV/0!</v>
      </c>
      <c r="AH33" s="6" t="e">
        <f t="shared" si="8"/>
        <v>#DIV/0!</v>
      </c>
      <c r="AI33" s="6" t="e">
        <f t="shared" si="11"/>
        <v>#DIV/0!</v>
      </c>
      <c r="AJ33" s="6" t="e">
        <f t="shared" si="12"/>
        <v>#DIV/0!</v>
      </c>
      <c r="AK33" s="6" t="e">
        <f t="shared" si="13"/>
        <v>#DIV/0!</v>
      </c>
      <c r="AL33" s="6" t="e">
        <f t="shared" si="14"/>
        <v>#DIV/0!</v>
      </c>
    </row>
    <row r="34" spans="2:38" ht="18" x14ac:dyDescent="0.45">
      <c r="B34" s="12">
        <v>66</v>
      </c>
      <c r="C34" s="12">
        <v>64</v>
      </c>
      <c r="D34" s="12">
        <v>62</v>
      </c>
      <c r="E34" s="12">
        <v>60</v>
      </c>
      <c r="F34" s="12">
        <v>58</v>
      </c>
      <c r="G34" s="12">
        <v>57</v>
      </c>
      <c r="H34" s="12">
        <v>55</v>
      </c>
      <c r="I34" s="14">
        <v>53</v>
      </c>
      <c r="J34" s="12">
        <v>51</v>
      </c>
      <c r="K34" s="14">
        <v>50</v>
      </c>
      <c r="L34" s="12">
        <v>48</v>
      </c>
      <c r="M34" s="12">
        <v>46</v>
      </c>
      <c r="N34" s="12">
        <v>44</v>
      </c>
      <c r="O34" s="12">
        <v>41</v>
      </c>
      <c r="P34" s="12">
        <v>36</v>
      </c>
      <c r="Q34" s="12">
        <v>0.87</v>
      </c>
      <c r="R34" s="12"/>
      <c r="X34" s="6" t="e">
        <f t="shared" si="3"/>
        <v>#DIV/0!</v>
      </c>
      <c r="Y34" s="6" t="e">
        <f t="shared" si="4"/>
        <v>#DIV/0!</v>
      </c>
      <c r="Z34" s="6" t="e">
        <f t="shared" si="5"/>
        <v>#DIV/0!</v>
      </c>
      <c r="AA34" s="6" t="e">
        <f t="shared" si="6"/>
        <v>#DIV/0!</v>
      </c>
      <c r="AB34" s="6" t="e">
        <f t="shared" si="0"/>
        <v>#DIV/0!</v>
      </c>
      <c r="AC34" s="6" t="e">
        <f t="shared" si="7"/>
        <v>#DIV/0!</v>
      </c>
      <c r="AD34" s="6" t="e">
        <f t="shared" si="9"/>
        <v>#DIV/0!</v>
      </c>
      <c r="AE34" s="6" t="e">
        <f t="shared" si="10"/>
        <v>#DIV/0!</v>
      </c>
      <c r="AF34" s="6" t="e">
        <f t="shared" si="1"/>
        <v>#DIV/0!</v>
      </c>
      <c r="AG34" s="6" t="e">
        <f t="shared" si="2"/>
        <v>#DIV/0!</v>
      </c>
      <c r="AH34" s="6" t="e">
        <f t="shared" si="8"/>
        <v>#DIV/0!</v>
      </c>
      <c r="AI34" s="6" t="e">
        <f t="shared" si="11"/>
        <v>#DIV/0!</v>
      </c>
      <c r="AJ34" s="6" t="e">
        <f t="shared" si="12"/>
        <v>#DIV/0!</v>
      </c>
      <c r="AK34" s="6" t="e">
        <f t="shared" si="13"/>
        <v>#DIV/0!</v>
      </c>
      <c r="AL34" s="6" t="e">
        <f t="shared" si="14"/>
        <v>#DIV/0!</v>
      </c>
    </row>
    <row r="35" spans="2:38" ht="18" x14ac:dyDescent="0.45">
      <c r="B35" s="12">
        <v>65</v>
      </c>
      <c r="C35" s="12">
        <v>63</v>
      </c>
      <c r="D35" s="12">
        <v>61</v>
      </c>
      <c r="E35" s="12">
        <v>59</v>
      </c>
      <c r="F35" s="12">
        <v>57</v>
      </c>
      <c r="G35" s="12">
        <v>56</v>
      </c>
      <c r="H35" s="12">
        <v>54</v>
      </c>
      <c r="I35" s="14">
        <v>52</v>
      </c>
      <c r="J35" s="12">
        <v>50</v>
      </c>
      <c r="K35" s="14">
        <v>49</v>
      </c>
      <c r="L35" s="12">
        <v>47</v>
      </c>
      <c r="M35" s="12">
        <v>45</v>
      </c>
      <c r="N35" s="12">
        <v>43</v>
      </c>
      <c r="O35" s="12">
        <v>39</v>
      </c>
      <c r="P35" s="12">
        <v>35</v>
      </c>
      <c r="Q35" s="12">
        <v>0.86</v>
      </c>
      <c r="R35" s="12"/>
      <c r="X35" s="6" t="e">
        <f t="shared" si="3"/>
        <v>#DIV/0!</v>
      </c>
      <c r="Y35" s="6" t="e">
        <f t="shared" si="4"/>
        <v>#DIV/0!</v>
      </c>
      <c r="Z35" s="6" t="e">
        <f t="shared" si="5"/>
        <v>#DIV/0!</v>
      </c>
      <c r="AA35" s="6" t="e">
        <f t="shared" si="6"/>
        <v>#DIV/0!</v>
      </c>
      <c r="AB35" s="6" t="e">
        <f t="shared" si="0"/>
        <v>#DIV/0!</v>
      </c>
      <c r="AC35" s="6" t="e">
        <f t="shared" si="7"/>
        <v>#DIV/0!</v>
      </c>
      <c r="AD35" s="6" t="e">
        <f t="shared" si="9"/>
        <v>#DIV/0!</v>
      </c>
      <c r="AE35" s="6" t="e">
        <f t="shared" si="10"/>
        <v>#DIV/0!</v>
      </c>
      <c r="AF35" s="6" t="e">
        <f t="shared" si="1"/>
        <v>#DIV/0!</v>
      </c>
      <c r="AG35" s="6" t="e">
        <f t="shared" si="2"/>
        <v>#DIV/0!</v>
      </c>
      <c r="AH35" s="6" t="e">
        <f t="shared" si="8"/>
        <v>#DIV/0!</v>
      </c>
      <c r="AI35" s="6" t="e">
        <f t="shared" si="11"/>
        <v>#DIV/0!</v>
      </c>
      <c r="AJ35" s="6" t="e">
        <f t="shared" si="12"/>
        <v>#DIV/0!</v>
      </c>
      <c r="AK35" s="6" t="e">
        <f t="shared" si="13"/>
        <v>#DIV/0!</v>
      </c>
      <c r="AL35" s="6" t="e">
        <f t="shared" si="14"/>
        <v>#DIV/0!</v>
      </c>
    </row>
    <row r="36" spans="2:38" ht="18" x14ac:dyDescent="0.45">
      <c r="B36" s="15">
        <v>64</v>
      </c>
      <c r="C36" s="15">
        <v>62</v>
      </c>
      <c r="D36" s="15">
        <v>60</v>
      </c>
      <c r="E36" s="15">
        <v>58</v>
      </c>
      <c r="F36" s="15">
        <v>56</v>
      </c>
      <c r="G36" s="15">
        <v>54</v>
      </c>
      <c r="H36" s="15">
        <v>53</v>
      </c>
      <c r="I36" s="16">
        <v>51</v>
      </c>
      <c r="J36" s="15">
        <v>49</v>
      </c>
      <c r="K36" s="16">
        <v>48</v>
      </c>
      <c r="L36" s="15">
        <v>46</v>
      </c>
      <c r="M36" s="15">
        <v>44</v>
      </c>
      <c r="N36" s="15">
        <v>42</v>
      </c>
      <c r="O36" s="15">
        <v>38</v>
      </c>
      <c r="P36" s="15">
        <v>33</v>
      </c>
      <c r="Q36" s="15">
        <v>0.85</v>
      </c>
      <c r="R36" s="12"/>
      <c r="X36" s="6" t="e">
        <f t="shared" si="3"/>
        <v>#DIV/0!</v>
      </c>
      <c r="Y36" s="6" t="e">
        <f t="shared" si="4"/>
        <v>#DIV/0!</v>
      </c>
      <c r="Z36" s="6" t="e">
        <f t="shared" si="5"/>
        <v>#DIV/0!</v>
      </c>
      <c r="AA36" s="6" t="e">
        <f t="shared" si="6"/>
        <v>#DIV/0!</v>
      </c>
      <c r="AB36" s="6" t="e">
        <f t="shared" si="0"/>
        <v>#DIV/0!</v>
      </c>
      <c r="AC36" s="6" t="e">
        <f t="shared" si="7"/>
        <v>#DIV/0!</v>
      </c>
      <c r="AD36" s="6" t="e">
        <f t="shared" si="9"/>
        <v>#DIV/0!</v>
      </c>
      <c r="AE36" s="6" t="e">
        <f t="shared" si="10"/>
        <v>#DIV/0!</v>
      </c>
      <c r="AF36" s="6" t="e">
        <f t="shared" si="1"/>
        <v>#DIV/0!</v>
      </c>
      <c r="AG36" s="6" t="e">
        <f t="shared" si="2"/>
        <v>#DIV/0!</v>
      </c>
      <c r="AH36" s="6" t="e">
        <f t="shared" si="8"/>
        <v>#DIV/0!</v>
      </c>
      <c r="AI36" s="6" t="e">
        <f t="shared" si="11"/>
        <v>#DIV/0!</v>
      </c>
      <c r="AJ36" s="6" t="e">
        <f t="shared" si="12"/>
        <v>#DIV/0!</v>
      </c>
      <c r="AK36" s="6" t="e">
        <f t="shared" si="13"/>
        <v>#DIV/0!</v>
      </c>
      <c r="AL36" s="6" t="e">
        <f t="shared" si="14"/>
        <v>#DIV/0!</v>
      </c>
    </row>
    <row r="37" spans="2:38" ht="18" x14ac:dyDescent="0.45">
      <c r="B37" s="11">
        <v>63</v>
      </c>
      <c r="C37" s="11">
        <v>60</v>
      </c>
      <c r="D37" s="11">
        <v>59</v>
      </c>
      <c r="E37" s="11">
        <v>57</v>
      </c>
      <c r="F37" s="11">
        <v>55</v>
      </c>
      <c r="G37" s="11">
        <v>53</v>
      </c>
      <c r="H37" s="11">
        <v>52</v>
      </c>
      <c r="I37" s="13">
        <v>49</v>
      </c>
      <c r="J37" s="11">
        <v>48</v>
      </c>
      <c r="K37" s="13">
        <v>47</v>
      </c>
      <c r="L37" s="11">
        <v>45</v>
      </c>
      <c r="M37" s="11">
        <v>43</v>
      </c>
      <c r="N37" s="11">
        <v>40</v>
      </c>
      <c r="O37" s="11">
        <v>37</v>
      </c>
      <c r="P37" s="11">
        <v>32</v>
      </c>
      <c r="Q37" s="11">
        <v>0.84</v>
      </c>
      <c r="R37" s="87"/>
      <c r="X37" s="6" t="e">
        <f t="shared" si="3"/>
        <v>#DIV/0!</v>
      </c>
      <c r="Y37" s="6" t="e">
        <f t="shared" si="4"/>
        <v>#DIV/0!</v>
      </c>
      <c r="Z37" s="6" t="e">
        <f t="shared" si="5"/>
        <v>#DIV/0!</v>
      </c>
      <c r="AA37" s="6" t="e">
        <f t="shared" si="6"/>
        <v>#DIV/0!</v>
      </c>
      <c r="AB37" s="6" t="e">
        <f t="shared" si="0"/>
        <v>#DIV/0!</v>
      </c>
      <c r="AC37" s="6" t="e">
        <f t="shared" si="7"/>
        <v>#DIV/0!</v>
      </c>
      <c r="AD37" s="6" t="e">
        <f t="shared" si="9"/>
        <v>#DIV/0!</v>
      </c>
      <c r="AE37" s="6" t="e">
        <f t="shared" si="10"/>
        <v>#DIV/0!</v>
      </c>
      <c r="AF37" s="6" t="e">
        <f t="shared" si="1"/>
        <v>#DIV/0!</v>
      </c>
      <c r="AG37" s="6" t="e">
        <f t="shared" si="2"/>
        <v>#DIV/0!</v>
      </c>
      <c r="AH37" s="6" t="e">
        <f t="shared" si="8"/>
        <v>#DIV/0!</v>
      </c>
      <c r="AI37" s="6" t="e">
        <f t="shared" si="11"/>
        <v>#DIV/0!</v>
      </c>
      <c r="AJ37" s="6" t="e">
        <f t="shared" si="12"/>
        <v>#DIV/0!</v>
      </c>
      <c r="AK37" s="6" t="e">
        <f t="shared" si="13"/>
        <v>#DIV/0!</v>
      </c>
      <c r="AL37" s="6" t="e">
        <f t="shared" si="14"/>
        <v>#DIV/0!</v>
      </c>
    </row>
    <row r="38" spans="2:38" ht="18" x14ac:dyDescent="0.45">
      <c r="B38" s="12">
        <v>62</v>
      </c>
      <c r="C38" s="12">
        <v>59</v>
      </c>
      <c r="D38" s="12">
        <v>57</v>
      </c>
      <c r="E38" s="12">
        <v>56</v>
      </c>
      <c r="F38" s="12">
        <v>54</v>
      </c>
      <c r="G38" s="12">
        <v>52</v>
      </c>
      <c r="H38" s="12">
        <v>50</v>
      </c>
      <c r="I38" s="14">
        <v>48</v>
      </c>
      <c r="J38" s="12">
        <v>47</v>
      </c>
      <c r="K38" s="14">
        <v>45</v>
      </c>
      <c r="L38" s="12">
        <v>44</v>
      </c>
      <c r="M38" s="12">
        <v>42</v>
      </c>
      <c r="N38" s="12">
        <v>39</v>
      </c>
      <c r="O38" s="12">
        <v>36</v>
      </c>
      <c r="P38" s="12">
        <v>30</v>
      </c>
      <c r="Q38" s="12">
        <v>0.83</v>
      </c>
      <c r="R38" s="88"/>
      <c r="X38" s="6" t="e">
        <f t="shared" si="3"/>
        <v>#DIV/0!</v>
      </c>
      <c r="Y38" s="6" t="e">
        <f t="shared" si="4"/>
        <v>#DIV/0!</v>
      </c>
      <c r="Z38" s="6" t="e">
        <f t="shared" si="5"/>
        <v>#DIV/0!</v>
      </c>
      <c r="AA38" s="6" t="e">
        <f t="shared" si="6"/>
        <v>#DIV/0!</v>
      </c>
      <c r="AB38" s="6" t="e">
        <f t="shared" si="0"/>
        <v>#DIV/0!</v>
      </c>
      <c r="AC38" s="6" t="e">
        <f t="shared" si="7"/>
        <v>#DIV/0!</v>
      </c>
      <c r="AD38" s="6" t="e">
        <f t="shared" si="9"/>
        <v>#DIV/0!</v>
      </c>
      <c r="AE38" s="6" t="e">
        <f t="shared" si="10"/>
        <v>#DIV/0!</v>
      </c>
      <c r="AF38" s="6" t="e">
        <f t="shared" si="1"/>
        <v>#DIV/0!</v>
      </c>
      <c r="AG38" s="6" t="e">
        <f t="shared" si="2"/>
        <v>#DIV/0!</v>
      </c>
      <c r="AH38" s="6" t="e">
        <f t="shared" si="8"/>
        <v>#DIV/0!</v>
      </c>
      <c r="AI38" s="6" t="e">
        <f t="shared" si="11"/>
        <v>#DIV/0!</v>
      </c>
      <c r="AJ38" s="6" t="e">
        <f t="shared" si="12"/>
        <v>#DIV/0!</v>
      </c>
      <c r="AK38" s="6" t="e">
        <f t="shared" si="13"/>
        <v>#DIV/0!</v>
      </c>
      <c r="AL38" s="6" t="e">
        <f t="shared" si="14"/>
        <v>#DIV/0!</v>
      </c>
    </row>
    <row r="39" spans="2:38" ht="18" x14ac:dyDescent="0.45">
      <c r="B39" s="12">
        <v>61</v>
      </c>
      <c r="C39" s="12">
        <v>58</v>
      </c>
      <c r="D39" s="12">
        <v>56</v>
      </c>
      <c r="E39" s="12">
        <v>55</v>
      </c>
      <c r="F39" s="12">
        <v>53</v>
      </c>
      <c r="G39" s="12">
        <v>51</v>
      </c>
      <c r="H39" s="12">
        <v>49</v>
      </c>
      <c r="I39" s="14">
        <v>47</v>
      </c>
      <c r="J39" s="12">
        <v>46</v>
      </c>
      <c r="K39" s="14">
        <v>44</v>
      </c>
      <c r="L39" s="12">
        <v>43</v>
      </c>
      <c r="M39" s="12">
        <v>41</v>
      </c>
      <c r="N39" s="12">
        <v>38</v>
      </c>
      <c r="O39" s="12">
        <v>34</v>
      </c>
      <c r="P39" s="12">
        <v>28</v>
      </c>
      <c r="Q39" s="12">
        <v>0.82</v>
      </c>
      <c r="R39" s="88"/>
      <c r="X39" s="6" t="e">
        <f t="shared" si="3"/>
        <v>#DIV/0!</v>
      </c>
      <c r="Y39" s="6" t="e">
        <f t="shared" si="4"/>
        <v>#DIV/0!</v>
      </c>
      <c r="Z39" s="6" t="e">
        <f t="shared" si="5"/>
        <v>#DIV/0!</v>
      </c>
      <c r="AA39" s="6" t="e">
        <f t="shared" si="6"/>
        <v>#DIV/0!</v>
      </c>
      <c r="AB39" s="6" t="e">
        <f t="shared" si="0"/>
        <v>#DIV/0!</v>
      </c>
      <c r="AC39" s="6" t="e">
        <f t="shared" si="7"/>
        <v>#DIV/0!</v>
      </c>
      <c r="AD39" s="6" t="e">
        <f t="shared" si="9"/>
        <v>#DIV/0!</v>
      </c>
      <c r="AE39" s="6" t="e">
        <f t="shared" si="10"/>
        <v>#DIV/0!</v>
      </c>
      <c r="AF39" s="6" t="e">
        <f t="shared" si="1"/>
        <v>#DIV/0!</v>
      </c>
      <c r="AG39" s="6" t="e">
        <f t="shared" si="2"/>
        <v>#DIV/0!</v>
      </c>
      <c r="AH39" s="6" t="e">
        <f t="shared" si="8"/>
        <v>#DIV/0!</v>
      </c>
      <c r="AI39" s="6" t="e">
        <f t="shared" si="11"/>
        <v>#DIV/0!</v>
      </c>
      <c r="AJ39" s="6" t="e">
        <f t="shared" si="12"/>
        <v>#DIV/0!</v>
      </c>
      <c r="AK39" s="6" t="e">
        <f t="shared" si="13"/>
        <v>#DIV/0!</v>
      </c>
      <c r="AL39" s="6" t="e">
        <f t="shared" si="14"/>
        <v>#DIV/0!</v>
      </c>
    </row>
    <row r="40" spans="2:38" ht="18" x14ac:dyDescent="0.45">
      <c r="B40" s="12">
        <v>60</v>
      </c>
      <c r="C40" s="12">
        <v>57</v>
      </c>
      <c r="D40" s="12">
        <v>55</v>
      </c>
      <c r="E40" s="12">
        <v>53</v>
      </c>
      <c r="F40" s="12">
        <v>52</v>
      </c>
      <c r="G40" s="12">
        <v>50</v>
      </c>
      <c r="H40" s="12">
        <v>48</v>
      </c>
      <c r="I40" s="14">
        <v>46</v>
      </c>
      <c r="J40" s="12">
        <v>45</v>
      </c>
      <c r="K40" s="14">
        <v>43</v>
      </c>
      <c r="L40" s="12">
        <v>42</v>
      </c>
      <c r="M40" s="12">
        <v>39</v>
      </c>
      <c r="N40" s="12">
        <v>37</v>
      </c>
      <c r="O40" s="12">
        <v>33</v>
      </c>
      <c r="P40" s="12">
        <v>27</v>
      </c>
      <c r="Q40" s="12">
        <v>0.81</v>
      </c>
      <c r="R40" s="88"/>
      <c r="X40" s="6" t="e">
        <f t="shared" si="3"/>
        <v>#DIV/0!</v>
      </c>
      <c r="Y40" s="6" t="e">
        <f t="shared" si="4"/>
        <v>#DIV/0!</v>
      </c>
      <c r="Z40" s="6" t="e">
        <f t="shared" si="5"/>
        <v>#DIV/0!</v>
      </c>
      <c r="AA40" s="6" t="e">
        <f t="shared" si="6"/>
        <v>#DIV/0!</v>
      </c>
      <c r="AB40" s="6" t="e">
        <f t="shared" si="0"/>
        <v>#DIV/0!</v>
      </c>
      <c r="AC40" s="6" t="e">
        <f t="shared" si="7"/>
        <v>#DIV/0!</v>
      </c>
      <c r="AD40" s="6" t="e">
        <f t="shared" si="9"/>
        <v>#DIV/0!</v>
      </c>
      <c r="AE40" s="6" t="e">
        <f t="shared" si="10"/>
        <v>#DIV/0!</v>
      </c>
      <c r="AF40" s="6" t="e">
        <f t="shared" si="1"/>
        <v>#DIV/0!</v>
      </c>
      <c r="AG40" s="6" t="e">
        <f t="shared" si="2"/>
        <v>#DIV/0!</v>
      </c>
      <c r="AH40" s="6" t="e">
        <f t="shared" si="8"/>
        <v>#DIV/0!</v>
      </c>
      <c r="AI40" s="6" t="e">
        <f t="shared" si="11"/>
        <v>#DIV/0!</v>
      </c>
      <c r="AJ40" s="6" t="e">
        <f t="shared" si="12"/>
        <v>#DIV/0!</v>
      </c>
      <c r="AK40" s="6" t="e">
        <f t="shared" si="13"/>
        <v>#DIV/0!</v>
      </c>
      <c r="AL40" s="6" t="e">
        <f t="shared" si="14"/>
        <v>#DIV/0!</v>
      </c>
    </row>
    <row r="41" spans="2:38" ht="18" x14ac:dyDescent="0.45">
      <c r="B41" s="15">
        <v>59</v>
      </c>
      <c r="C41" s="15">
        <v>56</v>
      </c>
      <c r="D41" s="15">
        <v>54</v>
      </c>
      <c r="E41" s="15">
        <v>52</v>
      </c>
      <c r="F41" s="15">
        <v>51</v>
      </c>
      <c r="G41" s="15">
        <v>49</v>
      </c>
      <c r="H41" s="15">
        <v>47</v>
      </c>
      <c r="I41" s="16">
        <v>45</v>
      </c>
      <c r="J41" s="15">
        <v>43</v>
      </c>
      <c r="K41" s="16">
        <v>42</v>
      </c>
      <c r="L41" s="15">
        <v>40</v>
      </c>
      <c r="M41" s="15">
        <v>38</v>
      </c>
      <c r="N41" s="15">
        <v>36</v>
      </c>
      <c r="O41" s="15">
        <v>32</v>
      </c>
      <c r="P41" s="15">
        <v>25</v>
      </c>
      <c r="Q41" s="15">
        <v>0.8</v>
      </c>
      <c r="R41" s="88"/>
      <c r="X41" s="6" t="e">
        <f t="shared" si="3"/>
        <v>#DIV/0!</v>
      </c>
      <c r="Y41" s="6" t="e">
        <f t="shared" ref="Y41:Y46" si="15">IF(AND($W$5=$C$4,$W$4&gt;=C41,$W$4&lt;C40),Q41,0)</f>
        <v>#DIV/0!</v>
      </c>
      <c r="Z41" s="6" t="e">
        <f t="shared" ref="Z41:Z46" si="16">IF(AND($W$5=$D$4,$W$4&gt;=D41,$W$4&lt;D40),Q41,0)</f>
        <v>#DIV/0!</v>
      </c>
      <c r="AA41" s="6" t="e">
        <f t="shared" si="6"/>
        <v>#DIV/0!</v>
      </c>
      <c r="AB41" s="6" t="e">
        <f t="shared" si="0"/>
        <v>#DIV/0!</v>
      </c>
      <c r="AC41" s="6" t="e">
        <f t="shared" si="7"/>
        <v>#DIV/0!</v>
      </c>
      <c r="AD41" s="6" t="e">
        <f t="shared" si="9"/>
        <v>#DIV/0!</v>
      </c>
      <c r="AE41" s="6" t="e">
        <f t="shared" si="10"/>
        <v>#DIV/0!</v>
      </c>
      <c r="AF41" s="6" t="e">
        <f t="shared" si="1"/>
        <v>#DIV/0!</v>
      </c>
      <c r="AG41" s="6" t="e">
        <f t="shared" si="2"/>
        <v>#DIV/0!</v>
      </c>
      <c r="AH41" s="6" t="e">
        <f t="shared" ref="AH41:AH46" si="17">IF(AND($W$5=$L$4,$W$4&gt;=L41,$W$4&lt;L40),Q41,0)</f>
        <v>#DIV/0!</v>
      </c>
      <c r="AI41" s="6" t="e">
        <f t="shared" si="11"/>
        <v>#DIV/0!</v>
      </c>
      <c r="AJ41" s="6" t="e">
        <f t="shared" si="12"/>
        <v>#DIV/0!</v>
      </c>
      <c r="AK41" s="6" t="e">
        <f t="shared" si="13"/>
        <v>#DIV/0!</v>
      </c>
      <c r="AL41" s="6" t="e">
        <f t="shared" si="14"/>
        <v>#DIV/0!</v>
      </c>
    </row>
    <row r="42" spans="2:38" ht="18" x14ac:dyDescent="0.45">
      <c r="B42" s="11">
        <v>58</v>
      </c>
      <c r="C42" s="11">
        <v>55</v>
      </c>
      <c r="D42" s="11">
        <v>53</v>
      </c>
      <c r="E42" s="11">
        <v>51</v>
      </c>
      <c r="F42" s="11">
        <v>49</v>
      </c>
      <c r="G42" s="11">
        <v>47</v>
      </c>
      <c r="H42" s="11">
        <v>46</v>
      </c>
      <c r="I42" s="13">
        <v>43</v>
      </c>
      <c r="J42" s="11">
        <v>42</v>
      </c>
      <c r="K42" s="13">
        <v>41</v>
      </c>
      <c r="L42" s="11">
        <v>39</v>
      </c>
      <c r="M42" s="11">
        <v>37</v>
      </c>
      <c r="N42" s="11">
        <v>34</v>
      </c>
      <c r="O42" s="11">
        <v>31</v>
      </c>
      <c r="P42" s="11">
        <v>24</v>
      </c>
      <c r="Q42" s="11">
        <v>0.79</v>
      </c>
      <c r="R42" s="87" t="s">
        <v>16</v>
      </c>
      <c r="X42" s="6" t="e">
        <f t="shared" si="3"/>
        <v>#DIV/0!</v>
      </c>
      <c r="Y42" s="6" t="e">
        <f t="shared" si="15"/>
        <v>#DIV/0!</v>
      </c>
      <c r="Z42" s="6" t="e">
        <f t="shared" si="16"/>
        <v>#DIV/0!</v>
      </c>
      <c r="AA42" s="6" t="e">
        <f t="shared" si="6"/>
        <v>#DIV/0!</v>
      </c>
      <c r="AB42" s="6" t="e">
        <f t="shared" si="0"/>
        <v>#DIV/0!</v>
      </c>
      <c r="AC42" s="6" t="e">
        <f t="shared" si="7"/>
        <v>#DIV/0!</v>
      </c>
      <c r="AD42" s="6" t="e">
        <f t="shared" si="9"/>
        <v>#DIV/0!</v>
      </c>
      <c r="AE42" s="6" t="e">
        <f t="shared" si="10"/>
        <v>#DIV/0!</v>
      </c>
      <c r="AF42" s="6" t="e">
        <f t="shared" si="1"/>
        <v>#DIV/0!</v>
      </c>
      <c r="AG42" s="6" t="e">
        <f t="shared" si="2"/>
        <v>#DIV/0!</v>
      </c>
      <c r="AH42" s="6" t="e">
        <f t="shared" si="17"/>
        <v>#DIV/0!</v>
      </c>
      <c r="AI42" s="6" t="e">
        <f t="shared" si="11"/>
        <v>#DIV/0!</v>
      </c>
      <c r="AJ42" s="6" t="e">
        <f t="shared" si="12"/>
        <v>#DIV/0!</v>
      </c>
      <c r="AK42" s="6" t="e">
        <f t="shared" si="13"/>
        <v>#DIV/0!</v>
      </c>
      <c r="AL42" s="6" t="e">
        <f t="shared" si="14"/>
        <v>#DIV/0!</v>
      </c>
    </row>
    <row r="43" spans="2:38" ht="18" x14ac:dyDescent="0.45">
      <c r="B43" s="12">
        <v>57</v>
      </c>
      <c r="C43" s="12">
        <v>54</v>
      </c>
      <c r="D43" s="12">
        <v>51</v>
      </c>
      <c r="E43" s="12">
        <v>50</v>
      </c>
      <c r="F43" s="12">
        <v>48</v>
      </c>
      <c r="G43" s="12">
        <v>46</v>
      </c>
      <c r="H43" s="12">
        <v>44</v>
      </c>
      <c r="I43" s="14">
        <v>42</v>
      </c>
      <c r="J43" s="12">
        <v>41</v>
      </c>
      <c r="K43" s="14">
        <v>39</v>
      </c>
      <c r="L43" s="12">
        <v>38</v>
      </c>
      <c r="M43" s="12">
        <v>36</v>
      </c>
      <c r="N43" s="12">
        <v>33</v>
      </c>
      <c r="O43" s="12">
        <v>30</v>
      </c>
      <c r="P43" s="12">
        <v>23</v>
      </c>
      <c r="Q43" s="12">
        <v>0.78</v>
      </c>
      <c r="R43" s="88"/>
      <c r="X43" s="6" t="e">
        <f t="shared" si="3"/>
        <v>#DIV/0!</v>
      </c>
      <c r="Y43" s="6" t="e">
        <f t="shared" si="15"/>
        <v>#DIV/0!</v>
      </c>
      <c r="Z43" s="6" t="e">
        <f t="shared" si="16"/>
        <v>#DIV/0!</v>
      </c>
      <c r="AA43" s="6" t="e">
        <f t="shared" si="6"/>
        <v>#DIV/0!</v>
      </c>
      <c r="AB43" s="6" t="e">
        <f t="shared" si="0"/>
        <v>#DIV/0!</v>
      </c>
      <c r="AC43" s="6" t="e">
        <f t="shared" si="7"/>
        <v>#DIV/0!</v>
      </c>
      <c r="AD43" s="6" t="e">
        <f t="shared" si="9"/>
        <v>#DIV/0!</v>
      </c>
      <c r="AE43" s="6" t="e">
        <f t="shared" si="10"/>
        <v>#DIV/0!</v>
      </c>
      <c r="AF43" s="6" t="e">
        <f t="shared" si="1"/>
        <v>#DIV/0!</v>
      </c>
      <c r="AG43" s="6" t="e">
        <f t="shared" si="2"/>
        <v>#DIV/0!</v>
      </c>
      <c r="AH43" s="6" t="e">
        <f t="shared" si="17"/>
        <v>#DIV/0!</v>
      </c>
      <c r="AI43" s="6" t="e">
        <f t="shared" si="11"/>
        <v>#DIV/0!</v>
      </c>
      <c r="AJ43" s="6" t="e">
        <f t="shared" si="12"/>
        <v>#DIV/0!</v>
      </c>
      <c r="AK43" s="6" t="e">
        <f t="shared" si="13"/>
        <v>#DIV/0!</v>
      </c>
      <c r="AL43" s="6" t="e">
        <f t="shared" si="14"/>
        <v>#DIV/0!</v>
      </c>
    </row>
    <row r="44" spans="2:38" ht="18" x14ac:dyDescent="0.45">
      <c r="B44" s="12">
        <v>56</v>
      </c>
      <c r="C44" s="12">
        <v>53</v>
      </c>
      <c r="D44" s="12">
        <v>50</v>
      </c>
      <c r="E44" s="12">
        <v>49</v>
      </c>
      <c r="F44" s="12">
        <v>47</v>
      </c>
      <c r="G44" s="12">
        <v>45</v>
      </c>
      <c r="H44" s="12">
        <v>43</v>
      </c>
      <c r="I44" s="14">
        <v>41</v>
      </c>
      <c r="J44" s="12">
        <v>40</v>
      </c>
      <c r="K44" s="14">
        <v>38</v>
      </c>
      <c r="L44" s="12">
        <v>37</v>
      </c>
      <c r="M44" s="12">
        <v>35</v>
      </c>
      <c r="N44" s="12">
        <v>32</v>
      </c>
      <c r="O44" s="12">
        <v>28</v>
      </c>
      <c r="P44" s="12">
        <v>22</v>
      </c>
      <c r="Q44" s="12">
        <v>0.77</v>
      </c>
      <c r="R44" s="88"/>
      <c r="X44" s="6" t="e">
        <f t="shared" si="3"/>
        <v>#DIV/0!</v>
      </c>
      <c r="Y44" s="6" t="e">
        <f t="shared" si="15"/>
        <v>#DIV/0!</v>
      </c>
      <c r="Z44" s="6" t="e">
        <f t="shared" si="16"/>
        <v>#DIV/0!</v>
      </c>
      <c r="AA44" s="6" t="e">
        <f t="shared" si="6"/>
        <v>#DIV/0!</v>
      </c>
      <c r="AB44" s="6" t="e">
        <f t="shared" si="0"/>
        <v>#DIV/0!</v>
      </c>
      <c r="AC44" s="6" t="e">
        <f t="shared" si="7"/>
        <v>#DIV/0!</v>
      </c>
      <c r="AD44" s="6" t="e">
        <f t="shared" si="9"/>
        <v>#DIV/0!</v>
      </c>
      <c r="AE44" s="6" t="e">
        <f t="shared" si="10"/>
        <v>#DIV/0!</v>
      </c>
      <c r="AF44" s="6" t="e">
        <f t="shared" si="1"/>
        <v>#DIV/0!</v>
      </c>
      <c r="AG44" s="6" t="e">
        <f t="shared" si="2"/>
        <v>#DIV/0!</v>
      </c>
      <c r="AH44" s="6" t="e">
        <f t="shared" si="17"/>
        <v>#DIV/0!</v>
      </c>
      <c r="AI44" s="6" t="e">
        <f t="shared" si="11"/>
        <v>#DIV/0!</v>
      </c>
      <c r="AJ44" s="6" t="e">
        <f t="shared" si="12"/>
        <v>#DIV/0!</v>
      </c>
      <c r="AK44" s="6" t="e">
        <f t="shared" si="13"/>
        <v>#DIV/0!</v>
      </c>
      <c r="AL44" s="6" t="e">
        <f t="shared" si="14"/>
        <v>#DIV/0!</v>
      </c>
    </row>
    <row r="45" spans="2:38" ht="18" x14ac:dyDescent="0.45">
      <c r="B45" s="12">
        <v>55</v>
      </c>
      <c r="C45" s="12">
        <v>52</v>
      </c>
      <c r="D45" s="12">
        <v>49</v>
      </c>
      <c r="E45" s="12">
        <v>47</v>
      </c>
      <c r="F45" s="12">
        <v>46</v>
      </c>
      <c r="G45" s="12">
        <v>44</v>
      </c>
      <c r="H45" s="12">
        <v>42</v>
      </c>
      <c r="I45" s="14">
        <v>40</v>
      </c>
      <c r="J45" s="12">
        <v>39</v>
      </c>
      <c r="K45" s="14">
        <v>37</v>
      </c>
      <c r="L45" s="12">
        <v>36</v>
      </c>
      <c r="M45" s="12">
        <v>33</v>
      </c>
      <c r="N45" s="12">
        <v>31</v>
      </c>
      <c r="O45" s="12">
        <v>27</v>
      </c>
      <c r="P45" s="12">
        <v>21</v>
      </c>
      <c r="Q45" s="12">
        <v>0.76</v>
      </c>
      <c r="R45" s="88"/>
      <c r="X45" s="6" t="e">
        <f t="shared" si="3"/>
        <v>#DIV/0!</v>
      </c>
      <c r="Y45" s="6" t="e">
        <f t="shared" si="15"/>
        <v>#DIV/0!</v>
      </c>
      <c r="Z45" s="6" t="e">
        <f t="shared" si="16"/>
        <v>#DIV/0!</v>
      </c>
      <c r="AA45" s="6" t="e">
        <f t="shared" si="6"/>
        <v>#DIV/0!</v>
      </c>
      <c r="AB45" s="6" t="e">
        <f t="shared" si="0"/>
        <v>#DIV/0!</v>
      </c>
      <c r="AC45" s="6" t="e">
        <f t="shared" si="7"/>
        <v>#DIV/0!</v>
      </c>
      <c r="AD45" s="6" t="e">
        <f t="shared" si="9"/>
        <v>#DIV/0!</v>
      </c>
      <c r="AE45" s="6" t="e">
        <f t="shared" si="10"/>
        <v>#DIV/0!</v>
      </c>
      <c r="AF45" s="6" t="e">
        <f t="shared" si="1"/>
        <v>#DIV/0!</v>
      </c>
      <c r="AG45" s="6" t="e">
        <f t="shared" si="2"/>
        <v>#DIV/0!</v>
      </c>
      <c r="AH45" s="6" t="e">
        <f t="shared" si="17"/>
        <v>#DIV/0!</v>
      </c>
      <c r="AI45" s="6" t="e">
        <f t="shared" si="11"/>
        <v>#DIV/0!</v>
      </c>
      <c r="AJ45" s="6" t="e">
        <f t="shared" si="12"/>
        <v>#DIV/0!</v>
      </c>
      <c r="AK45" s="6" t="e">
        <f t="shared" si="13"/>
        <v>#DIV/0!</v>
      </c>
      <c r="AL45" s="6" t="e">
        <f t="shared" si="14"/>
        <v>#DIV/0!</v>
      </c>
    </row>
    <row r="46" spans="2:38" ht="18" x14ac:dyDescent="0.45">
      <c r="B46" s="15">
        <v>54</v>
      </c>
      <c r="C46" s="15">
        <v>51</v>
      </c>
      <c r="D46" s="15">
        <v>48</v>
      </c>
      <c r="E46" s="15">
        <v>46</v>
      </c>
      <c r="F46" s="15">
        <v>45</v>
      </c>
      <c r="G46" s="15">
        <v>43</v>
      </c>
      <c r="H46" s="15">
        <v>41</v>
      </c>
      <c r="I46" s="16">
        <v>39</v>
      </c>
      <c r="J46" s="15">
        <v>37</v>
      </c>
      <c r="K46" s="16">
        <v>36</v>
      </c>
      <c r="L46" s="15">
        <v>34</v>
      </c>
      <c r="M46" s="15">
        <v>32</v>
      </c>
      <c r="N46" s="15">
        <v>30</v>
      </c>
      <c r="O46" s="15">
        <v>26</v>
      </c>
      <c r="P46" s="15">
        <v>20</v>
      </c>
      <c r="Q46" s="15">
        <v>0.75</v>
      </c>
      <c r="R46" s="88"/>
      <c r="X46" s="6" t="e">
        <f t="shared" si="3"/>
        <v>#DIV/0!</v>
      </c>
      <c r="Y46" s="6" t="e">
        <f t="shared" si="15"/>
        <v>#DIV/0!</v>
      </c>
      <c r="Z46" s="6" t="e">
        <f t="shared" si="16"/>
        <v>#DIV/0!</v>
      </c>
      <c r="AA46" s="6" t="e">
        <f t="shared" si="6"/>
        <v>#DIV/0!</v>
      </c>
      <c r="AB46" s="6" t="e">
        <f t="shared" si="0"/>
        <v>#DIV/0!</v>
      </c>
      <c r="AC46" s="6" t="e">
        <f t="shared" si="7"/>
        <v>#DIV/0!</v>
      </c>
      <c r="AD46" s="6" t="e">
        <f t="shared" si="9"/>
        <v>#DIV/0!</v>
      </c>
      <c r="AE46" s="6" t="e">
        <f t="shared" si="10"/>
        <v>#DIV/0!</v>
      </c>
      <c r="AF46" s="6" t="e">
        <f t="shared" si="1"/>
        <v>#DIV/0!</v>
      </c>
      <c r="AG46" s="6" t="e">
        <f t="shared" si="2"/>
        <v>#DIV/0!</v>
      </c>
      <c r="AH46" s="6" t="e">
        <f t="shared" si="17"/>
        <v>#DIV/0!</v>
      </c>
      <c r="AI46" s="6" t="e">
        <f t="shared" si="11"/>
        <v>#DIV/0!</v>
      </c>
      <c r="AJ46" s="6" t="e">
        <f t="shared" si="12"/>
        <v>#DIV/0!</v>
      </c>
      <c r="AK46" s="6" t="e">
        <f t="shared" si="13"/>
        <v>#DIV/0!</v>
      </c>
      <c r="AL46" s="6" t="e">
        <f t="shared" si="14"/>
        <v>#DIV/0!</v>
      </c>
    </row>
    <row r="47" spans="2:38" ht="18" x14ac:dyDescent="0.45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X47" s="6" t="e">
        <f>IF(AND($W$5=$B$4,$W$4&lt;B46),0,0)</f>
        <v>#DIV/0!</v>
      </c>
      <c r="Y47" s="6" t="e">
        <f>IF(AND($W$5=$C$4,$W$4&lt;C46),0,0)</f>
        <v>#DIV/0!</v>
      </c>
      <c r="Z47" s="6" t="e">
        <f>IF(AND($W$5=$D$4,$W$4&lt;D46),0,0)</f>
        <v>#DIV/0!</v>
      </c>
      <c r="AA47" s="6" t="e">
        <f>IF(AND($W$5=$E$4,$W$4&lt;E46),0,0)</f>
        <v>#DIV/0!</v>
      </c>
      <c r="AB47" s="6" t="e">
        <f>IF(AND($W$5=$F$4,$W$4&lt;F46),0,0)</f>
        <v>#DIV/0!</v>
      </c>
      <c r="AC47" s="6" t="e">
        <f>IF(AND($W$5=$G$4,$W$4&lt;G46),0,0)</f>
        <v>#DIV/0!</v>
      </c>
      <c r="AD47" s="6" t="e">
        <f>IF(AND($W$5=$H$4,$W$4&lt;H46),0,0)</f>
        <v>#DIV/0!</v>
      </c>
      <c r="AE47" s="6" t="e">
        <f>IF(AND($W$5=$I$4,$W$4&lt;I46),0,0)</f>
        <v>#DIV/0!</v>
      </c>
      <c r="AF47" s="6" t="e">
        <f>IF(AND($W$5=$J$4,$W$4&lt;J46),0,0)</f>
        <v>#DIV/0!</v>
      </c>
      <c r="AG47" s="6" t="e">
        <f>IF(AND($W$5=$K$4,$W$4&lt;K46),0,0)</f>
        <v>#DIV/0!</v>
      </c>
      <c r="AH47" s="6" t="e">
        <f>IF(AND($W$5=$L$4,$W$4&lt;L46),0,0)</f>
        <v>#DIV/0!</v>
      </c>
      <c r="AI47" s="6" t="e">
        <f>IF(AND($W$5=$M$4,$W$4&lt;M46),0,0)</f>
        <v>#DIV/0!</v>
      </c>
      <c r="AJ47" s="6" t="e">
        <f>IF(AND($W$5=$N$4,$W$4&lt;N46),0,0)</f>
        <v>#DIV/0!</v>
      </c>
      <c r="AK47" s="6" t="e">
        <f>IF(AND($W$5=$O$4,$W$4&lt;O46),0,0)</f>
        <v>#DIV/0!</v>
      </c>
      <c r="AL47" s="6" t="e">
        <f>IF(AND($W$5=$P$4,$W$4&lt;P46),0,0)</f>
        <v>#DIV/0!</v>
      </c>
    </row>
  </sheetData>
  <sheetProtection algorithmName="SHA-512" hashValue="EgirU74JljTUeGLLJHrbwnjOMuyWuRF6ueZsjHXpkFJ1RfuUbxyRRHF81orCKI8vLi03SDq7X8SweIMfQGno1Q==" saltValue="BtTfmN62bYC3XNZBXaIj9g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ضریب پرداخت عملیات خاکی</vt:lpstr>
      <vt:lpstr>ورودی عملیات خاکی</vt:lpstr>
      <vt:lpstr>پردازش</vt:lpstr>
      <vt:lpstr>Pu-ضخامت</vt:lpstr>
      <vt:lpstr>Pl-ضخامت</vt:lpstr>
      <vt:lpstr>Category lll- ضخامت</vt:lpstr>
      <vt:lpstr>'ضریب پرداخت عملیات خاکی'!Print_Area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2020-06-20T09:48:18Z</dcterms:modified>
</cp:coreProperties>
</file>