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8AA9D814-B4FB-4B80-B361-1C244D6ACC85}" xr6:coauthVersionLast="45" xr6:coauthVersionMax="45" xr10:uidLastSave="{00000000-0000-0000-0000-000000000000}"/>
  <bookViews>
    <workbookView xWindow="0" yWindow="600" windowWidth="24000" windowHeight="12900" tabRatio="804" firstSheet="1" activeTab="2" xr2:uid="{00000000-000D-0000-FFFF-FFFF00000000}"/>
  </bookViews>
  <sheets>
    <sheet name="پردازش" sheetId="55" state="hidden" r:id="rId1"/>
    <sheet name="ضریب پرداخت عملیات خاکی " sheetId="56" r:id="rId2"/>
    <sheet name="ورودی عملیات خاکی " sheetId="54" r:id="rId3"/>
    <sheet name="Pu-ضخامت" sheetId="36" state="hidden" r:id="rId4"/>
    <sheet name="Pl-ضخامت" sheetId="37" state="hidden" r:id="rId5"/>
    <sheet name="Category II- ضخامت" sheetId="38" state="hidden" r:id="rId6"/>
  </sheets>
  <definedNames>
    <definedName name="_xlnm.Print_Area" localSheetId="1">'ضریب پرداخت عملیات خاکی '!$A$1:$H$14</definedName>
    <definedName name="_xlnm.Print_Area" localSheetId="2">'ورودی عملیات خاکی '!$A$1:$P$211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6" l="1"/>
  <c r="G8" i="55" l="1"/>
  <c r="G10" i="55"/>
  <c r="G5" i="55"/>
  <c r="G9" i="55" s="1"/>
  <c r="G11" i="55" l="1"/>
  <c r="H13" i="55" s="1"/>
  <c r="E9" i="56"/>
  <c r="C6" i="55" l="1"/>
  <c r="C5" i="55"/>
  <c r="C4" i="55"/>
  <c r="W5" i="38" l="1"/>
  <c r="S3" i="36"/>
  <c r="D9" i="56" l="1"/>
  <c r="S3" i="37"/>
  <c r="C7" i="55"/>
  <c r="S2" i="36" s="1"/>
  <c r="C3" i="55"/>
  <c r="D8" i="56" s="1"/>
  <c r="C2" i="55"/>
  <c r="C8" i="56" s="1"/>
  <c r="C8" i="55" l="1"/>
  <c r="S2" i="37" l="1"/>
  <c r="V2" i="37" l="1"/>
  <c r="S4" i="37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0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G9" i="56" l="1"/>
  <c r="H9" i="56" s="1"/>
  <c r="S5" i="36"/>
  <c r="C9" i="55" s="1"/>
  <c r="C11" i="55" s="1"/>
  <c r="W4" i="38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S6" i="36" l="1"/>
  <c r="AF15" i="38" l="1"/>
  <c r="X6" i="38"/>
  <c r="Y8" i="38"/>
  <c r="X33" i="38"/>
  <c r="AH20" i="38"/>
  <c r="AC30" i="38"/>
  <c r="Z41" i="38"/>
  <c r="AG7" i="38"/>
  <c r="Z25" i="38"/>
  <c r="AB28" i="38"/>
  <c r="X14" i="38"/>
  <c r="AD24" i="38"/>
  <c r="AH23" i="38"/>
  <c r="AF20" i="38"/>
  <c r="AE7" i="38"/>
  <c r="AL28" i="38"/>
  <c r="AC20" i="38"/>
  <c r="AD9" i="38"/>
  <c r="AJ26" i="38"/>
  <c r="AK42" i="38"/>
  <c r="AF25" i="38"/>
  <c r="AF11" i="38"/>
  <c r="AL24" i="38"/>
  <c r="AB10" i="38"/>
  <c r="AF24" i="38"/>
  <c r="AF16" i="38"/>
  <c r="AK21" i="38"/>
  <c r="AG15" i="38"/>
  <c r="AE24" i="38"/>
  <c r="AI8" i="38"/>
  <c r="AA27" i="38"/>
  <c r="AH41" i="38"/>
  <c r="AK38" i="38"/>
  <c r="AB15" i="38"/>
  <c r="AG19" i="38"/>
  <c r="Y9" i="38"/>
  <c r="Z24" i="38"/>
  <c r="AG25" i="38"/>
  <c r="AL20" i="38"/>
  <c r="AE20" i="38"/>
  <c r="AI28" i="38"/>
  <c r="AJ13" i="38"/>
  <c r="AI35" i="38"/>
  <c r="AG28" i="38"/>
  <c r="AJ14" i="38"/>
  <c r="AK13" i="38"/>
  <c r="AF33" i="38"/>
  <c r="AE29" i="38"/>
  <c r="AB38" i="38"/>
  <c r="AA42" i="38"/>
  <c r="AF18" i="38"/>
  <c r="AE12" i="38"/>
  <c r="AA12" i="38"/>
  <c r="Y14" i="38"/>
  <c r="AF37" i="38"/>
  <c r="Z16" i="38"/>
  <c r="AF42" i="38"/>
  <c r="AI23" i="38"/>
  <c r="AH17" i="38"/>
  <c r="AF19" i="38"/>
  <c r="AG8" i="38"/>
  <c r="X13" i="38"/>
  <c r="AA19" i="38"/>
  <c r="AL32" i="38"/>
  <c r="AL27" i="38"/>
  <c r="AL25" i="38"/>
  <c r="Z37" i="38"/>
  <c r="AE33" i="38"/>
  <c r="AI12" i="38"/>
  <c r="Z27" i="38"/>
  <c r="AG13" i="38"/>
  <c r="AC28" i="38"/>
  <c r="Y21" i="38"/>
  <c r="AD22" i="38"/>
  <c r="Y31" i="38"/>
  <c r="AI17" i="38"/>
  <c r="AD13" i="38"/>
  <c r="AH27" i="38"/>
  <c r="Z11" i="38"/>
  <c r="AD28" i="38"/>
  <c r="AJ41" i="38"/>
  <c r="AL31" i="38"/>
  <c r="Z8" i="38"/>
  <c r="X30" i="38"/>
  <c r="AC18" i="38"/>
  <c r="AH11" i="38"/>
  <c r="X42" i="38"/>
  <c r="AH35" i="38"/>
  <c r="X37" i="38"/>
  <c r="AC32" i="38"/>
  <c r="AD35" i="38"/>
  <c r="Z31" i="38"/>
  <c r="AE26" i="38"/>
  <c r="AG27" i="38"/>
  <c r="AK40" i="38"/>
  <c r="AE30" i="38"/>
  <c r="AG12" i="38"/>
  <c r="X27" i="38"/>
  <c r="AD12" i="38"/>
  <c r="AJ37" i="38"/>
  <c r="Z12" i="38"/>
  <c r="X19" i="38"/>
  <c r="AF10" i="38"/>
  <c r="X21" i="38"/>
  <c r="Z26" i="38"/>
  <c r="AC9" i="38"/>
  <c r="AH7" i="38"/>
  <c r="AK12" i="38"/>
  <c r="Y25" i="38"/>
  <c r="AD31" i="38"/>
  <c r="AE10" i="38"/>
  <c r="X36" i="38"/>
  <c r="AL18" i="38"/>
  <c r="AE38" i="38"/>
  <c r="Y10" i="38"/>
  <c r="AA35" i="38"/>
  <c r="X10" i="38"/>
  <c r="AL13" i="38"/>
  <c r="AG20" i="38"/>
  <c r="AL22" i="38"/>
  <c r="AK20" i="38"/>
  <c r="X20" i="38"/>
  <c r="X28" i="38"/>
  <c r="AG32" i="38"/>
  <c r="AI13" i="38"/>
  <c r="AB19" i="38"/>
  <c r="Z29" i="38"/>
  <c r="AL15" i="38"/>
  <c r="AA31" i="38"/>
  <c r="AF13" i="38"/>
  <c r="AI37" i="38"/>
  <c r="AK15" i="38"/>
  <c r="AK16" i="38"/>
  <c r="Y28" i="38"/>
  <c r="AC26" i="38"/>
  <c r="AK11" i="38"/>
  <c r="AB9" i="38"/>
  <c r="AC42" i="38"/>
  <c r="Y20" i="38"/>
  <c r="AE40" i="38"/>
  <c r="AH15" i="38"/>
  <c r="AD21" i="38"/>
  <c r="AK14" i="38"/>
  <c r="AE37" i="38"/>
  <c r="X31" i="38"/>
  <c r="AA41" i="38"/>
  <c r="Z6" i="38"/>
  <c r="AB35" i="38"/>
  <c r="AJ30" i="38"/>
  <c r="X16" i="38"/>
  <c r="AJ34" i="38"/>
  <c r="AK27" i="38"/>
  <c r="AB41" i="38"/>
  <c r="AG21" i="38"/>
  <c r="AL41" i="38"/>
  <c r="X39" i="38"/>
  <c r="AA32" i="38"/>
  <c r="Y32" i="38"/>
  <c r="AA24" i="38"/>
  <c r="AH9" i="38"/>
  <c r="AE13" i="38"/>
  <c r="AD36" i="38"/>
  <c r="AL40" i="38"/>
  <c r="AA26" i="38"/>
  <c r="AI16" i="38"/>
  <c r="AG18" i="38"/>
  <c r="Y6" i="38"/>
  <c r="AE15" i="38"/>
  <c r="AA23" i="38"/>
  <c r="Y18" i="38"/>
  <c r="AE34" i="38"/>
  <c r="AB36" i="38"/>
  <c r="AI11" i="38"/>
  <c r="Y27" i="38"/>
  <c r="AE21" i="38"/>
  <c r="AF22" i="38"/>
  <c r="AE36" i="38"/>
  <c r="AI18" i="38"/>
  <c r="AD14" i="38"/>
  <c r="AI9" i="38"/>
  <c r="Z28" i="38"/>
  <c r="AC23" i="38"/>
  <c r="AB24" i="38"/>
  <c r="AA17" i="38"/>
  <c r="Y15" i="38"/>
  <c r="Y7" i="38"/>
  <c r="AL23" i="38"/>
  <c r="AA39" i="38"/>
  <c r="AB29" i="38"/>
  <c r="X12" i="38"/>
  <c r="AD27" i="38"/>
  <c r="AB37" i="38"/>
  <c r="AF41" i="38"/>
  <c r="AD7" i="38"/>
  <c r="AD23" i="38"/>
  <c r="Y13" i="38"/>
  <c r="AJ16" i="38"/>
  <c r="AD37" i="38"/>
  <c r="AD38" i="38"/>
  <c r="AF7" i="38"/>
  <c r="Z33" i="38"/>
  <c r="AJ27" i="38"/>
  <c r="AF35" i="38"/>
  <c r="AH24" i="38"/>
  <c r="AL21" i="38"/>
  <c r="AI15" i="38"/>
  <c r="AE11" i="38"/>
  <c r="AA37" i="38"/>
  <c r="AI20" i="38"/>
  <c r="AF38" i="38"/>
  <c r="Z23" i="38"/>
  <c r="AK35" i="38"/>
  <c r="AA13" i="38"/>
  <c r="AI39" i="38"/>
  <c r="AE28" i="38"/>
  <c r="AD18" i="38"/>
  <c r="AB21" i="38"/>
  <c r="AG35" i="38"/>
  <c r="Y37" i="38"/>
  <c r="X40" i="38"/>
  <c r="AG22" i="38"/>
  <c r="X34" i="38"/>
  <c r="AA34" i="38"/>
  <c r="Y33" i="38"/>
  <c r="AA38" i="38"/>
  <c r="AL12" i="38"/>
  <c r="AL19" i="38"/>
  <c r="AG16" i="38"/>
  <c r="AC15" i="38"/>
  <c r="AK23" i="38"/>
  <c r="AJ39" i="38"/>
  <c r="Y22" i="38"/>
  <c r="AE23" i="38"/>
  <c r="AB20" i="38"/>
  <c r="AC10" i="38"/>
  <c r="Y34" i="38"/>
  <c r="X11" i="38"/>
  <c r="AL11" i="38"/>
  <c r="AD26" i="38"/>
  <c r="AA14" i="38"/>
  <c r="AG6" i="38"/>
  <c r="AJ35" i="38"/>
  <c r="AC37" i="38"/>
  <c r="AE41" i="38"/>
  <c r="AB30" i="38"/>
  <c r="AH36" i="38"/>
  <c r="AB34" i="38"/>
  <c r="AE25" i="38"/>
  <c r="AI30" i="38"/>
  <c r="AC31" i="38"/>
  <c r="AG14" i="38"/>
  <c r="AK36" i="38"/>
  <c r="AJ32" i="38"/>
  <c r="AH16" i="38"/>
  <c r="AG9" i="38"/>
  <c r="AA9" i="38"/>
  <c r="AG24" i="38"/>
  <c r="AI10" i="38"/>
  <c r="AK25" i="38"/>
  <c r="AH31" i="38"/>
  <c r="AF6" i="38"/>
  <c r="AK34" i="38"/>
  <c r="AI34" i="38"/>
  <c r="AI21" i="38"/>
  <c r="AJ36" i="38"/>
  <c r="AI32" i="38"/>
  <c r="AA22" i="38"/>
  <c r="AK17" i="38"/>
  <c r="AC33" i="38"/>
  <c r="AI26" i="38"/>
  <c r="AG10" i="38"/>
  <c r="AC13" i="38"/>
  <c r="AJ38" i="38"/>
  <c r="AH33" i="38"/>
  <c r="AC11" i="38"/>
  <c r="AD41" i="38"/>
  <c r="AF34" i="38"/>
  <c r="AJ25" i="38"/>
  <c r="AG29" i="38"/>
  <c r="AF31" i="38"/>
  <c r="AB25" i="38"/>
  <c r="Y16" i="38"/>
  <c r="AA10" i="38"/>
  <c r="AJ31" i="38"/>
  <c r="AJ20" i="38"/>
  <c r="AA28" i="38"/>
  <c r="AK32" i="38"/>
  <c r="AF23" i="38"/>
  <c r="AL42" i="38"/>
  <c r="AE19" i="38"/>
  <c r="AK39" i="38"/>
  <c r="AH39" i="38"/>
  <c r="AI19" i="38"/>
  <c r="AC19" i="38"/>
  <c r="Y42" i="38"/>
  <c r="AB33" i="38"/>
  <c r="AA8" i="38"/>
  <c r="AK31" i="38"/>
  <c r="AC25" i="38"/>
  <c r="AB31" i="38"/>
  <c r="X7" i="38"/>
  <c r="AF40" i="38"/>
  <c r="AI42" i="38"/>
  <c r="AJ33" i="38"/>
  <c r="AH40" i="38"/>
  <c r="AE6" i="38"/>
  <c r="AD33" i="38"/>
  <c r="AJ17" i="38"/>
  <c r="AC7" i="38"/>
  <c r="AB39" i="38"/>
  <c r="AE35" i="38"/>
  <c r="AF9" i="38"/>
  <c r="AG41" i="38"/>
  <c r="AK22" i="38"/>
  <c r="AH30" i="38"/>
  <c r="AB13" i="38"/>
  <c r="AB23" i="38"/>
  <c r="Z21" i="38"/>
  <c r="AB26" i="38"/>
  <c r="AF39" i="38"/>
  <c r="AI31" i="38"/>
  <c r="AJ11" i="38"/>
  <c r="AG11" i="38"/>
  <c r="AA30" i="38"/>
  <c r="AK41" i="38"/>
  <c r="AF28" i="38"/>
  <c r="AC6" i="38"/>
  <c r="AD34" i="38"/>
  <c r="AC12" i="38"/>
  <c r="AJ40" i="38"/>
  <c r="AI14" i="38"/>
  <c r="AB40" i="38"/>
  <c r="Y26" i="38"/>
  <c r="X32" i="38"/>
  <c r="AK26" i="38"/>
  <c r="AH10" i="38"/>
  <c r="AD40" i="38"/>
  <c r="AL33" i="38"/>
  <c r="X17" i="38"/>
  <c r="AK30" i="38"/>
  <c r="Z18" i="38"/>
  <c r="AB12" i="38"/>
  <c r="AH28" i="38"/>
  <c r="AG39" i="38"/>
  <c r="AG26" i="38"/>
  <c r="X15" i="38"/>
  <c r="AL39" i="38"/>
  <c r="AA6" i="38"/>
  <c r="AF32" i="38"/>
  <c r="AE17" i="38"/>
  <c r="Y29" i="38"/>
  <c r="AD10" i="38"/>
  <c r="X22" i="38"/>
  <c r="AA18" i="38"/>
  <c r="AC35" i="38"/>
  <c r="AB27" i="38"/>
  <c r="Z20" i="38"/>
  <c r="AK37" i="38"/>
  <c r="AH19" i="38"/>
  <c r="Z17" i="38"/>
  <c r="Z32" i="38"/>
  <c r="AG40" i="38"/>
  <c r="Z13" i="38"/>
  <c r="AJ23" i="38"/>
  <c r="AD19" i="38"/>
  <c r="AB16" i="38"/>
  <c r="AB42" i="38"/>
  <c r="AA15" i="38"/>
  <c r="AC16" i="38"/>
  <c r="X35" i="38"/>
  <c r="Z38" i="38"/>
  <c r="AC34" i="38"/>
  <c r="AK10" i="38"/>
  <c r="Z35" i="38"/>
  <c r="Y24" i="38"/>
  <c r="AG37" i="38"/>
  <c r="AK24" i="38"/>
  <c r="AF27" i="38"/>
  <c r="AD20" i="38"/>
  <c r="AD42" i="38"/>
  <c r="X25" i="38"/>
  <c r="AC24" i="38"/>
  <c r="AH34" i="38"/>
  <c r="AD11" i="38"/>
  <c r="AG31" i="38"/>
  <c r="AG33" i="38"/>
  <c r="Y19" i="38"/>
  <c r="AK28" i="38"/>
  <c r="Z30" i="38"/>
  <c r="X38" i="38"/>
  <c r="AH14" i="38"/>
  <c r="AL16" i="38"/>
  <c r="AI22" i="38"/>
  <c r="AH13" i="38"/>
  <c r="AG34" i="38"/>
  <c r="AJ12" i="38"/>
  <c r="AD15" i="38"/>
  <c r="X26" i="38"/>
  <c r="Z42" i="38"/>
  <c r="AI33" i="38"/>
  <c r="AG17" i="38"/>
  <c r="AB18" i="38"/>
  <c r="X9" i="38"/>
  <c r="AJ19" i="38"/>
  <c r="AG30" i="38"/>
  <c r="AL17" i="38"/>
  <c r="AJ21" i="38"/>
  <c r="AF8" i="38"/>
  <c r="AD32" i="38"/>
  <c r="AE16" i="38"/>
  <c r="AA21" i="38"/>
  <c r="X18" i="38"/>
  <c r="Z36" i="38"/>
  <c r="AB14" i="38"/>
  <c r="AF26" i="38"/>
  <c r="AK19" i="38"/>
  <c r="AE18" i="38"/>
  <c r="AH38" i="38"/>
  <c r="AH32" i="38"/>
  <c r="AC29" i="38"/>
  <c r="AL38" i="38"/>
  <c r="AA36" i="38"/>
  <c r="Y38" i="38"/>
  <c r="AF36" i="38"/>
  <c r="AC38" i="38"/>
  <c r="AL36" i="38"/>
  <c r="AH25" i="38"/>
  <c r="AD16" i="38"/>
  <c r="AD29" i="38"/>
  <c r="AB22" i="38"/>
  <c r="AK29" i="38"/>
  <c r="AD17" i="38"/>
  <c r="AE8" i="38"/>
  <c r="AE14" i="38"/>
  <c r="AC39" i="38"/>
  <c r="X23" i="38"/>
  <c r="AC17" i="38"/>
  <c r="AC27" i="38"/>
  <c r="AL14" i="38"/>
  <c r="AL29" i="38"/>
  <c r="AA29" i="38"/>
  <c r="Y36" i="38"/>
  <c r="Z40" i="38"/>
  <c r="AC36" i="38"/>
  <c r="AL34" i="38"/>
  <c r="AI41" i="38"/>
  <c r="AD25" i="38"/>
  <c r="AJ28" i="38"/>
  <c r="AC40" i="38"/>
  <c r="AK33" i="38"/>
  <c r="X24" i="38"/>
  <c r="AC22" i="38"/>
  <c r="AC14" i="38"/>
  <c r="Y35" i="38"/>
  <c r="AA20" i="38"/>
  <c r="AE27" i="38"/>
  <c r="Z9" i="38"/>
  <c r="AJ24" i="38"/>
  <c r="Z34" i="38"/>
  <c r="AE9" i="38"/>
  <c r="AE42" i="38"/>
  <c r="AG38" i="38"/>
  <c r="AI24" i="38"/>
  <c r="AG23" i="38"/>
  <c r="AI36" i="38"/>
  <c r="AH29" i="38"/>
  <c r="AD6" i="38"/>
  <c r="AF17" i="38"/>
  <c r="AF30" i="38"/>
  <c r="Y41" i="38"/>
  <c r="AF21" i="38"/>
  <c r="AJ42" i="38"/>
  <c r="Y30" i="38"/>
  <c r="AJ18" i="38"/>
  <c r="AL10" i="38"/>
  <c r="AH37" i="38"/>
  <c r="AK18" i="38"/>
  <c r="AH12" i="38"/>
  <c r="AH22" i="38"/>
  <c r="AI40" i="38"/>
  <c r="AH42" i="38"/>
  <c r="AL30" i="38"/>
  <c r="AD8" i="38"/>
  <c r="AB8" i="38"/>
  <c r="AB11" i="38"/>
  <c r="AA25" i="38"/>
  <c r="AJ10" i="38"/>
  <c r="AI27" i="38"/>
  <c r="AE39" i="38"/>
  <c r="AJ29" i="38"/>
  <c r="AB17" i="38"/>
  <c r="AI25" i="38"/>
  <c r="AH21" i="38"/>
  <c r="X41" i="38"/>
  <c r="AH18" i="38"/>
  <c r="AD30" i="38"/>
  <c r="AH26" i="38"/>
  <c r="X8" i="38"/>
  <c r="Z10" i="38"/>
  <c r="X29" i="38"/>
  <c r="AB32" i="38"/>
  <c r="AG42" i="38"/>
  <c r="AB6" i="38"/>
  <c r="Z15" i="38"/>
  <c r="Y39" i="38"/>
  <c r="AA11" i="38"/>
  <c r="AI29" i="38"/>
  <c r="AC41" i="38"/>
  <c r="AF14" i="38"/>
  <c r="AA7" i="38"/>
  <c r="Z39" i="38"/>
  <c r="AC8" i="38"/>
  <c r="AG36" i="38"/>
  <c r="Y40" i="38"/>
  <c r="AF29" i="38"/>
  <c r="AA33" i="38"/>
  <c r="Y11" i="38"/>
  <c r="AL37" i="38"/>
  <c r="AC21" i="38"/>
  <c r="Y23" i="38"/>
  <c r="AI38" i="38"/>
  <c r="AJ22" i="38"/>
  <c r="AJ15" i="38"/>
  <c r="AE22" i="38"/>
  <c r="Z14" i="38"/>
  <c r="AD39" i="38"/>
  <c r="Y17" i="38"/>
  <c r="AA40" i="38"/>
  <c r="AE32" i="38"/>
  <c r="Z19" i="38"/>
  <c r="AL26" i="38"/>
  <c r="AH8" i="38"/>
  <c r="AL35" i="38"/>
  <c r="AB7" i="38"/>
  <c r="AE31" i="38"/>
  <c r="AF12" i="38"/>
  <c r="AA16" i="38"/>
  <c r="Y12" i="38"/>
  <c r="Z22" i="38"/>
  <c r="Z7" i="38"/>
  <c r="X5" i="38" l="1"/>
  <c r="Y4" i="38" l="1"/>
  <c r="D13" i="55" s="1"/>
  <c r="G8" i="56" s="1"/>
  <c r="H8" i="56" l="1"/>
  <c r="H10" i="56" s="1"/>
</calcChain>
</file>

<file path=xl/sharedStrings.xml><?xml version="1.0" encoding="utf-8"?>
<sst xmlns="http://schemas.openxmlformats.org/spreadsheetml/2006/main" count="143" uniqueCount="99">
  <si>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</si>
  <si>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</si>
  <si>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</si>
  <si>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</si>
  <si>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</si>
  <si>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</si>
  <si>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</si>
  <si>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</si>
  <si>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</si>
  <si>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</si>
  <si>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</si>
  <si>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</si>
  <si>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</si>
  <si>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</si>
  <si>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</si>
  <si>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</si>
  <si>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</si>
  <si>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مقادیر کمتر از موارد نشان داده شده در بالا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</si>
  <si>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</si>
  <si>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</si>
  <si>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</si>
  <si>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</si>
  <si>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</si>
  <si>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</si>
  <si>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</si>
  <si>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</si>
  <si>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</si>
  <si>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</si>
  <si>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</si>
  <si>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</si>
  <si>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</si>
  <si>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</si>
  <si>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</si>
  <si>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</si>
  <si>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</si>
  <si>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</si>
  <si>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</si>
  <si>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</si>
  <si>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</si>
  <si>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</si>
  <si>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</si>
  <si>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</si>
  <si>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</si>
  <si>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</si>
  <si>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</si>
  <si>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</si>
  <si>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PF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</si>
  <si>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</si>
  <si>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</si>
  <si>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</si>
  <si>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</si>
  <si>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</si>
  <si>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</si>
  <si>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</si>
  <si>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</si>
  <si>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</si>
  <si>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</si>
  <si>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</si>
  <si>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عملیات خاکریزی</t>
  </si>
  <si>
    <t>حجم عملیات خاکریزی در صورت وضعیت (غیر تجمعی)</t>
  </si>
  <si>
    <t>ردیف</t>
  </si>
  <si>
    <t>کیلومتر بازه خاکریزی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</si>
  <si>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</si>
  <si>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</si>
  <si>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</si>
  <si>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</si>
  <si>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</si>
  <si>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</si>
  <si>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</si>
  <si>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</si>
  <si>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</si>
  <si>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</si>
  <si>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</si>
  <si>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</si>
  <si>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ضريب پرداخت عملیات خاکریزی</t>
  </si>
  <si>
    <t>I رده</t>
  </si>
  <si>
    <t>پروژه مشمول بند 1-2-2</t>
  </si>
  <si>
    <t>مشمول بند 1-2-2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</si>
  <si>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</si>
  <si>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</si>
  <si>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</si>
  <si>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</si>
  <si>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t>وضعیت پذیرش (√، ×)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</si>
  <si>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</si>
  <si>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</si>
  <si>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</si>
  <si>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</si>
  <si>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</si>
  <si>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</si>
  <si>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</si>
  <si>
    <t>مقدار مشخصه</t>
  </si>
  <si>
    <t>N1-N2/N</t>
  </si>
  <si>
    <t>N</t>
  </si>
  <si>
    <t>N2</t>
  </si>
  <si>
    <t>N1</t>
  </si>
  <si>
    <t>&gt;=</t>
  </si>
  <si>
    <t>حد نقصان 3 درصد</t>
  </si>
  <si>
    <t>&lt;=</t>
  </si>
  <si>
    <t>شرط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</si>
</sst>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5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center" vertical="center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18" fillId="42" borderId="1" xfId="0" applyFont="1" applyFill="1" applyBorder="1" applyAlignment="1" applyProtection="1">
      <alignment horizontal="center" vertical="center"/>
      <protection hidden="1"/>
    </xf>
    <xf numFmtId="0" fontId="25" fillId="38" borderId="18" xfId="0" applyFont="1" applyFill="1" applyBorder="1" applyAlignment="1" applyProtection="1">
      <alignment horizontal="center" vertical="center"/>
      <protection hidden="1"/>
    </xf>
    <xf numFmtId="0" fontId="25" fillId="38" borderId="19" xfId="0" applyFont="1" applyFill="1" applyBorder="1" applyAlignment="1" applyProtection="1">
      <alignment horizontal="center" vertical="center"/>
      <protection hidden="1"/>
    </xf>
    <xf numFmtId="0" fontId="25" fillId="38" borderId="2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32" fillId="36" borderId="0" xfId="45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5" fontId="29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33" borderId="18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/>
    </xf>
    <xf numFmtId="0" fontId="28" fillId="36" borderId="1" xfId="0" applyFont="1" applyFill="1" applyBorder="1" applyAlignment="1">
      <alignment horizontal="center" vertical="center" wrapText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1038225</xdr:colOff>
      <xdr:row>1</xdr:row>
      <xdr:rowOff>9526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F7A0A-6274-4188-B1A8-81DA1DA1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28650" y="1"/>
          <a:ext cx="6629400" cy="457200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0</xdr:row>
      <xdr:rowOff>0</xdr:rowOff>
    </xdr:from>
    <xdr:to>
      <xdr:col>6</xdr:col>
      <xdr:colOff>1285875</xdr:colOff>
      <xdr:row>0</xdr:row>
      <xdr:rowOff>445476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48F120-57EC-42DA-B1E9-36C3D5DEBCE3}"/>
            </a:ext>
          </a:extLst>
        </xdr:cNvPr>
        <xdr:cNvSpPr txBox="1"/>
      </xdr:nvSpPr>
      <xdr:spPr>
        <a:xfrm>
          <a:off x="9984085950" y="0"/>
          <a:ext cx="4095750" cy="44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19049</xdr:rowOff>
    </xdr:from>
    <xdr:to>
      <xdr:col>1</xdr:col>
      <xdr:colOff>196354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EECC92-D45A-4792-A1B0-3025EC0B7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452071" y="19049"/>
          <a:ext cx="948829" cy="447676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1428750</xdr:colOff>
      <xdr:row>0</xdr:row>
      <xdr:rowOff>68348</xdr:rowOff>
    </xdr:from>
    <xdr:to>
      <xdr:col>7</xdr:col>
      <xdr:colOff>979254</xdr:colOff>
      <xdr:row>1</xdr:row>
      <xdr:rowOff>54217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9EAA74-D4E2-495B-A56A-BD95B719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87621" y="68348"/>
          <a:ext cx="1055454" cy="433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585107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372A4-E59E-43A7-9D69-E60FA88C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504357" y="0"/>
          <a:ext cx="10096500" cy="666750"/>
        </a:xfrm>
        <a:prstGeom prst="rect">
          <a:avLst/>
        </a:prstGeom>
      </xdr:spPr>
    </xdr:pic>
    <xdr:clientData/>
  </xdr:twoCellAnchor>
  <xdr:twoCellAnchor>
    <xdr:from>
      <xdr:col>3</xdr:col>
      <xdr:colOff>217714</xdr:colOff>
      <xdr:row>0</xdr:row>
      <xdr:rowOff>0</xdr:rowOff>
    </xdr:from>
    <xdr:to>
      <xdr:col>12</xdr:col>
      <xdr:colOff>571499</xdr:colOff>
      <xdr:row>1</xdr:row>
      <xdr:rowOff>13607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BF6FD35-35B2-415D-BC6E-753C356EBA8D}"/>
            </a:ext>
          </a:extLst>
        </xdr:cNvPr>
        <xdr:cNvSpPr txBox="1"/>
      </xdr:nvSpPr>
      <xdr:spPr>
        <a:xfrm>
          <a:off x="10024354929" y="0"/>
          <a:ext cx="6313714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277090</xdr:colOff>
      <xdr:row>0</xdr:row>
      <xdr:rowOff>69273</xdr:rowOff>
    </xdr:from>
    <xdr:to>
      <xdr:col>2</xdr:col>
      <xdr:colOff>299661</xdr:colOff>
      <xdr:row>0</xdr:row>
      <xdr:rowOff>599952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DB799F-A3A7-4717-AD79-0DC72D528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9876520" y="69273"/>
          <a:ext cx="1130935" cy="530679"/>
        </a:xfrm>
        <a:prstGeom prst="rect">
          <a:avLst/>
        </a:prstGeom>
      </xdr:spPr>
    </xdr:pic>
    <xdr:clientData/>
  </xdr:twoCellAnchor>
  <xdr:twoCellAnchor editAs="oneCell">
    <xdr:from>
      <xdr:col>13</xdr:col>
      <xdr:colOff>270695</xdr:colOff>
      <xdr:row>0</xdr:row>
      <xdr:rowOff>123703</xdr:rowOff>
    </xdr:from>
    <xdr:to>
      <xdr:col>15</xdr:col>
      <xdr:colOff>367277</xdr:colOff>
      <xdr:row>1</xdr:row>
      <xdr:rowOff>34302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9587663-6164-431B-9DCB-6F525F1EA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1478859" y="123703"/>
          <a:ext cx="1308855" cy="551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ahyabmela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L14"/>
  <sheetViews>
    <sheetView rightToLeft="1" view="pageBreakPreview" workbookViewId="0">
      <selection activeCell="G17" sqref="A1:XFD1048576"/>
    </sheetView>
  </sheetViews>
  <sheetFormatPr defaultRowHeight="15" x14ac:dyDescent="0.25"/>
  <cols>
    <col min="1" max="5" width="9.140625" style="35"/>
    <col min="6" max="6" width="14.5703125" style="35" bestFit="1" customWidth="1"/>
    <col min="7" max="9" width="9.140625" style="35"/>
    <col min="10" max="10" width="13.42578125" style="35" bestFit="1" customWidth="1"/>
    <col min="11" max="12" width="9.140625" style="35"/>
  </cols>
  <sheetData>
    <row r="2" spans="1:10" ht="18" x14ac:dyDescent="0.25">
      <c r="A2" s="32"/>
      <c r="B2" s="33" t="s">
        <v>38</v>
      </c>
      <c r="C2" s="34">
        <f>'ورودی عملیات خاکی '!O11*1.1</f>
        <v>0</v>
      </c>
      <c r="D2" s="32"/>
      <c r="E2"/>
      <c r="F2"/>
      <c r="G2"/>
      <c r="H2"/>
      <c r="I2" s="32"/>
    </row>
    <row r="3" spans="1:10" ht="18" x14ac:dyDescent="0.25">
      <c r="A3" s="32"/>
      <c r="B3" s="33" t="s">
        <v>39</v>
      </c>
      <c r="C3" s="34">
        <f>0.9*'ورودی عملیات خاکی '!O11</f>
        <v>0</v>
      </c>
      <c r="D3" s="32"/>
      <c r="E3"/>
      <c r="F3"/>
      <c r="G3"/>
      <c r="H3"/>
      <c r="I3" s="32"/>
    </row>
    <row r="4" spans="1:10" ht="18" x14ac:dyDescent="0.25">
      <c r="A4" s="32"/>
      <c r="B4" s="33" t="s">
        <v>36</v>
      </c>
      <c r="C4" s="34" t="e">
        <f>AVERAGE('ورودی عملیات خاکی '!N11:N2003)</f>
        <v>#DIV/0!</v>
      </c>
      <c r="D4" s="32"/>
      <c r="E4"/>
      <c r="F4"/>
      <c r="G4"/>
      <c r="H4"/>
      <c r="I4" s="32"/>
    </row>
    <row r="5" spans="1:10" ht="18" x14ac:dyDescent="0.25">
      <c r="A5" s="32"/>
      <c r="B5" s="33" t="s">
        <v>37</v>
      </c>
      <c r="C5" s="36" t="e">
        <f>STDEVA('ورودی عملیات خاکی '!N11:N2003)</f>
        <v>#DIV/0!</v>
      </c>
      <c r="D5" s="32"/>
      <c r="E5"/>
      <c r="F5" s="47" t="s">
        <v>96</v>
      </c>
      <c r="G5" s="46">
        <f>'ورودی عملیات خاکی '!L11-3</f>
        <v>-3</v>
      </c>
      <c r="H5"/>
      <c r="I5" s="32"/>
    </row>
    <row r="6" spans="1:10" ht="18" x14ac:dyDescent="0.25">
      <c r="A6" s="32"/>
      <c r="B6" s="33" t="s">
        <v>31</v>
      </c>
      <c r="C6" s="34">
        <f>COUNT('ورودی عملیات خاکی '!N11:N2003)</f>
        <v>0</v>
      </c>
      <c r="D6" s="32"/>
      <c r="E6"/>
      <c r="F6" s="48" t="s">
        <v>98</v>
      </c>
      <c r="G6" s="46" t="s">
        <v>97</v>
      </c>
      <c r="I6" s="32"/>
      <c r="J6" s="42" t="s">
        <v>77</v>
      </c>
    </row>
    <row r="7" spans="1:10" ht="18" x14ac:dyDescent="0.25">
      <c r="A7" s="32"/>
      <c r="B7" s="33" t="s">
        <v>40</v>
      </c>
      <c r="C7" s="34" t="e">
        <f>ROUNDUP(IF(C5&gt;0,(C2-C4)/C5,IF(C2&gt;=C4,100,0)),2)</f>
        <v>#DIV/0!</v>
      </c>
      <c r="D7" s="32"/>
      <c r="E7"/>
      <c r="F7" s="47" t="s">
        <v>98</v>
      </c>
      <c r="G7" s="46" t="s">
        <v>95</v>
      </c>
      <c r="H7"/>
      <c r="I7" s="32"/>
      <c r="J7" s="42" t="s">
        <v>78</v>
      </c>
    </row>
    <row r="8" spans="1:10" ht="18" x14ac:dyDescent="0.25">
      <c r="A8" s="32"/>
      <c r="B8" s="33" t="s">
        <v>41</v>
      </c>
      <c r="C8" s="34" t="e">
        <f>ROUNDUP(IF(C5&gt;0,(C4-C3)/C5,IF(C4&gt;C3,100,0)),2)</f>
        <v>#DIV/0!</v>
      </c>
      <c r="D8" s="32"/>
      <c r="E8" s="32"/>
      <c r="F8" s="33" t="s">
        <v>94</v>
      </c>
      <c r="G8" s="34">
        <f>COUNTIF('ورودی عملیات خاکی '!K11:K2000,G7&amp;'ورودی عملیات خاکی '!L11)</f>
        <v>0</v>
      </c>
      <c r="H8" s="32"/>
      <c r="I8" s="32"/>
      <c r="J8" s="42" t="s">
        <v>79</v>
      </c>
    </row>
    <row r="9" spans="1:10" ht="18" x14ac:dyDescent="0.25">
      <c r="A9" s="32"/>
      <c r="B9" s="33" t="s">
        <v>42</v>
      </c>
      <c r="C9" s="34" t="e">
        <f>IF(C2="-",100,IF(C7&lt;0,100-'Pu-ضخامت'!S6,'Pu-ضخامت'!S5))</f>
        <v>#DIV/0!</v>
      </c>
      <c r="D9" s="32"/>
      <c r="E9" s="32"/>
      <c r="F9" s="33" t="s">
        <v>93</v>
      </c>
      <c r="G9" s="34">
        <f>2*COUNTIF('ورودی عملیات خاکی '!K11:K2000,G6&amp;G5)</f>
        <v>0</v>
      </c>
      <c r="H9" s="32"/>
      <c r="I9" s="32"/>
    </row>
    <row r="10" spans="1:10" ht="18" x14ac:dyDescent="0.25">
      <c r="A10" s="32"/>
      <c r="B10" s="33" t="s">
        <v>43</v>
      </c>
      <c r="C10" s="34" t="e">
        <f>IF(C3="-",100,IF(C8&lt;0,100-'Pl-ضخامت'!S6,'Pl-ضخامت'!S5))</f>
        <v>#DIV/0!</v>
      </c>
      <c r="D10" s="32"/>
      <c r="E10" s="32"/>
      <c r="F10" s="33" t="s">
        <v>92</v>
      </c>
      <c r="G10" s="49">
        <f>COUNT('ورودی عملیات خاکی '!K11:K2000)</f>
        <v>0</v>
      </c>
      <c r="H10" s="32"/>
      <c r="I10" s="32"/>
    </row>
    <row r="11" spans="1:10" ht="18" x14ac:dyDescent="0.25">
      <c r="A11" s="32"/>
      <c r="B11" s="37" t="s">
        <v>44</v>
      </c>
      <c r="C11" s="38" t="e">
        <f>C9+C10-100</f>
        <v>#DIV/0!</v>
      </c>
      <c r="D11" s="32"/>
      <c r="E11" s="32"/>
      <c r="F11" s="33" t="s">
        <v>91</v>
      </c>
      <c r="G11" s="34" t="e">
        <f>(G8-G9)/G10</f>
        <v>#DIV/0!</v>
      </c>
      <c r="H11" s="32"/>
      <c r="I11" s="32"/>
    </row>
    <row r="12" spans="1:10" ht="18.75" x14ac:dyDescent="0.25">
      <c r="A12" s="32"/>
      <c r="B12" s="50" t="s">
        <v>51</v>
      </c>
      <c r="C12" s="51"/>
      <c r="D12" s="52"/>
      <c r="E12" s="32"/>
      <c r="F12" s="50" t="s">
        <v>55</v>
      </c>
      <c r="G12" s="51"/>
      <c r="H12" s="52"/>
      <c r="I12" s="32"/>
    </row>
    <row r="13" spans="1:10" ht="18" x14ac:dyDescent="0.25">
      <c r="A13" s="32"/>
      <c r="B13" s="39" t="s">
        <v>46</v>
      </c>
      <c r="C13" s="39" t="s">
        <v>75</v>
      </c>
      <c r="D13" s="34" t="e">
        <f>'Category II- ضخامت'!Y4</f>
        <v>#DIV/0!</v>
      </c>
      <c r="E13" s="32"/>
      <c r="F13" s="39" t="s">
        <v>46</v>
      </c>
      <c r="G13" s="39" t="s">
        <v>75</v>
      </c>
      <c r="H13" s="34" t="e">
        <f>IF((AND(G11&gt;0,'ورودی عملیات خاکی '!I5="می باشد")),G11^0.5,IF(G11&lt;0,"reject",G11))</f>
        <v>#DIV/0!</v>
      </c>
      <c r="I13" s="32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</row>
  </sheetData>
  <sheetProtection algorithmName="SHA-512" hashValue="/0cIMJKgGrQynJFBoNruGo7JVBZF4SEdnUM10Kt/3dXMhg+ylE02EV4Gc9X3qH9qw58YBOyjJaq24PBg6b533Q==" saltValue="6b+B3lCrDrl4yT+u99KJSw==" spinCount="100000" sheet="1" objects="1" scenarios="1"/>
  <mergeCells count="2">
    <mergeCell ref="B12:D12"/>
    <mergeCell ref="F12:H12"/>
  </mergeCells>
  <pageMargins left="0.7" right="0.7" top="0.75" bottom="0.75" header="0.3" footer="0.3"/>
  <pageSetup scale="8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17"/>
  <sheetViews>
    <sheetView rightToLeft="1" view="pageBreakPreview" zoomScaleNormal="100" zoomScaleSheetLayoutView="100" workbookViewId="0">
      <selection activeCell="E20" sqref="E20"/>
    </sheetView>
  </sheetViews>
  <sheetFormatPr defaultRowHeight="15" x14ac:dyDescent="0.25"/>
  <cols>
    <col min="1" max="1" width="12.140625" bestFit="1" customWidth="1"/>
    <col min="2" max="2" width="11" bestFit="1" customWidth="1"/>
    <col min="3" max="3" width="9.7109375" bestFit="1" customWidth="1"/>
    <col min="4" max="4" width="12" bestFit="1" customWidth="1"/>
    <col min="5" max="5" width="7.28515625" bestFit="1" customWidth="1"/>
    <col min="7" max="7" width="22.5703125" bestFit="1" customWidth="1"/>
    <col min="8" max="8" width="15.85546875" bestFit="1" customWidth="1"/>
  </cols>
  <sheetData>
    <row r="1" spans="1:8" s="35" customFormat="1" ht="35.25" customHeight="1" x14ac:dyDescent="0.25"/>
    <row r="2" spans="1:8" s="35" customFormat="1" ht="20.25" customHeight="1" x14ac:dyDescent="0.25">
      <c r="A2" s="68" t="s">
        <v>83</v>
      </c>
      <c r="B2" s="68"/>
      <c r="C2" s="68"/>
      <c r="D2" s="68"/>
      <c r="E2" s="68"/>
      <c r="F2" s="68"/>
      <c r="G2" s="68"/>
      <c r="H2" s="68"/>
    </row>
    <row r="3" spans="1:8" s="35" customFormat="1" ht="15" customHeight="1" x14ac:dyDescent="0.25">
      <c r="A3" s="45" t="s">
        <v>85</v>
      </c>
      <c r="B3" s="65"/>
      <c r="C3" s="66"/>
      <c r="D3" s="66"/>
      <c r="E3" s="66"/>
      <c r="F3" s="66"/>
      <c r="G3" s="66"/>
      <c r="H3" s="66"/>
    </row>
    <row r="4" spans="1:8" s="35" customFormat="1" ht="15.75" customHeight="1" x14ac:dyDescent="0.25">
      <c r="A4" s="45" t="s">
        <v>86</v>
      </c>
      <c r="B4" s="65"/>
      <c r="C4" s="66"/>
      <c r="D4" s="66"/>
      <c r="E4" s="67"/>
      <c r="F4" s="45" t="s">
        <v>87</v>
      </c>
      <c r="G4" s="65"/>
      <c r="H4" s="66"/>
    </row>
    <row r="5" spans="1:8" s="35" customFormat="1" ht="15.75" customHeight="1" x14ac:dyDescent="0.25">
      <c r="A5" s="45" t="s">
        <v>88</v>
      </c>
      <c r="B5" s="65"/>
      <c r="C5" s="66"/>
      <c r="D5" s="66"/>
      <c r="E5" s="67"/>
      <c r="F5" s="45" t="s">
        <v>89</v>
      </c>
      <c r="G5" s="65"/>
      <c r="H5" s="66"/>
    </row>
    <row r="6" spans="1:8" s="35" customFormat="1" ht="15.75" x14ac:dyDescent="0.25">
      <c r="A6" s="60" t="s">
        <v>48</v>
      </c>
      <c r="B6" s="60" t="s">
        <v>49</v>
      </c>
      <c r="C6" s="60" t="s">
        <v>47</v>
      </c>
      <c r="D6" s="60"/>
      <c r="E6" s="63" t="s">
        <v>52</v>
      </c>
      <c r="F6" s="64" t="s">
        <v>54</v>
      </c>
      <c r="G6" s="59" t="s">
        <v>53</v>
      </c>
      <c r="H6" s="59" t="s">
        <v>50</v>
      </c>
    </row>
    <row r="7" spans="1:8" s="35" customFormat="1" x14ac:dyDescent="0.25">
      <c r="A7" s="60"/>
      <c r="B7" s="60"/>
      <c r="C7" s="40" t="s">
        <v>38</v>
      </c>
      <c r="D7" s="40" t="s">
        <v>39</v>
      </c>
      <c r="E7" s="63"/>
      <c r="F7" s="64"/>
      <c r="G7" s="59"/>
      <c r="H7" s="59"/>
    </row>
    <row r="8" spans="1:8" s="35" customFormat="1" ht="17.25" x14ac:dyDescent="0.4">
      <c r="A8" s="60" t="s">
        <v>58</v>
      </c>
      <c r="B8" s="41" t="s">
        <v>45</v>
      </c>
      <c r="C8" s="5">
        <f>پردازش!C2</f>
        <v>0</v>
      </c>
      <c r="D8" s="5">
        <f>پردازش!C3</f>
        <v>0</v>
      </c>
      <c r="E8" s="6" t="e">
        <f>IF('ورودی عملیات خاکی '!I3/'ورودی عملیات خاکی '!I4&gt;1,1,IF('ورودی عملیات خاکی '!I5="می باشد",1,'ورودی عملیات خاکی '!I3/'ورودی عملیات خاکی '!I4))</f>
        <v>#DIV/0!</v>
      </c>
      <c r="F8" s="5">
        <v>0.3</v>
      </c>
      <c r="G8" s="6" t="e">
        <f>پردازش!D13</f>
        <v>#DIV/0!</v>
      </c>
      <c r="H8" s="6" t="e">
        <f>IF(G8="Reject",0.7*F8*E8,E8*F8*G8)</f>
        <v>#DIV/0!</v>
      </c>
    </row>
    <row r="9" spans="1:8" s="35" customFormat="1" ht="17.25" x14ac:dyDescent="0.4">
      <c r="A9" s="60"/>
      <c r="B9" s="41" t="s">
        <v>35</v>
      </c>
      <c r="C9" s="5" t="s">
        <v>7</v>
      </c>
      <c r="D9" s="5">
        <f>پردازش!G3</f>
        <v>0</v>
      </c>
      <c r="E9" s="6" t="e">
        <f>IF('ورودی عملیات خاکی '!I3/'ورودی عملیات خاکی '!I4&gt;1,1,IF('ورودی عملیات خاکی '!I5="می باشد",1,'ورودی عملیات خاکی '!I3/'ورودی عملیات خاکی '!I4))</f>
        <v>#DIV/0!</v>
      </c>
      <c r="F9" s="5">
        <v>0.7</v>
      </c>
      <c r="G9" s="6" t="e">
        <f>پردازش!H13</f>
        <v>#DIV/0!</v>
      </c>
      <c r="H9" s="6" t="e">
        <f>IF(G9="Reject","Reject",E9*F9*G9)</f>
        <v>#DIV/0!</v>
      </c>
    </row>
    <row r="10" spans="1:8" s="35" customFormat="1" ht="16.5" customHeight="1" x14ac:dyDescent="0.25">
      <c r="A10" s="54"/>
      <c r="B10" s="54"/>
      <c r="C10" s="54"/>
      <c r="D10" s="54"/>
      <c r="E10" s="54"/>
      <c r="F10" s="55"/>
      <c r="G10" s="61" t="s">
        <v>74</v>
      </c>
      <c r="H10" s="62" t="e">
        <f>IF((OR(H8="Reject", H9="Reject")),"Reject", H8+H9)</f>
        <v>#DIV/0!</v>
      </c>
    </row>
    <row r="11" spans="1:8" s="35" customFormat="1" x14ac:dyDescent="0.25">
      <c r="A11" s="56"/>
      <c r="B11" s="56"/>
      <c r="C11" s="56"/>
      <c r="D11" s="56"/>
      <c r="E11" s="56"/>
      <c r="F11" s="57"/>
      <c r="G11" s="61"/>
      <c r="H11" s="62"/>
    </row>
    <row r="12" spans="1:8" s="35" customFormat="1" x14ac:dyDescent="0.25">
      <c r="A12" s="53"/>
      <c r="B12" s="53"/>
      <c r="C12" s="53"/>
      <c r="D12" s="53"/>
      <c r="E12" s="53"/>
      <c r="F12" s="53"/>
      <c r="G12" s="53"/>
      <c r="H12" s="53"/>
    </row>
    <row r="13" spans="1:8" s="35" customFormat="1" ht="15.75" customHeight="1" x14ac:dyDescent="0.25">
      <c r="A13" s="58" t="s">
        <v>84</v>
      </c>
      <c r="B13" s="58"/>
      <c r="C13" s="58"/>
      <c r="D13" s="58"/>
      <c r="E13" s="58"/>
      <c r="F13" s="58"/>
      <c r="G13" s="58"/>
      <c r="H13" s="58"/>
    </row>
    <row r="14" spans="1:8" s="35" customFormat="1" ht="15.75" customHeight="1" x14ac:dyDescent="0.25">
      <c r="A14" s="53"/>
      <c r="B14" s="53"/>
      <c r="C14" s="53"/>
      <c r="D14" s="53"/>
      <c r="E14" s="53"/>
      <c r="F14" s="53"/>
      <c r="G14" s="53"/>
      <c r="H14" s="53"/>
    </row>
    <row r="15" spans="1:8" x14ac:dyDescent="0.25">
      <c r="A15" s="35"/>
      <c r="B15" s="35"/>
      <c r="C15" s="35"/>
      <c r="D15" s="35"/>
      <c r="E15" s="35"/>
      <c r="F15" s="35"/>
      <c r="G15" s="35"/>
      <c r="H15" s="35"/>
    </row>
    <row r="16" spans="1:8" ht="15" customHeight="1" x14ac:dyDescent="0.25"/>
    <row r="17" ht="15.75" customHeight="1" x14ac:dyDescent="0.25"/>
  </sheetData>
  <sheetProtection algorithmName="SHA-512" hashValue="FUIWz/oYkMCTBhRmxwy884b4W83O93csYWJH/dqesbu+v63sXAZqeu1XL1Bp9lsrLtts+YZzoTXO1Pet8MD0vg==" saltValue="whPLqC10cfe2IrA+/XDruQ==" spinCount="100000" sheet="1" objects="1" scenarios="1"/>
  <mergeCells count="20">
    <mergeCell ref="B4:E4"/>
    <mergeCell ref="B5:E5"/>
    <mergeCell ref="G4:H4"/>
    <mergeCell ref="G5:H5"/>
    <mergeCell ref="A2:H2"/>
    <mergeCell ref="B3:H3"/>
    <mergeCell ref="A14:H14"/>
    <mergeCell ref="A12:H12"/>
    <mergeCell ref="A10:F11"/>
    <mergeCell ref="A13:H13"/>
    <mergeCell ref="H6:H7"/>
    <mergeCell ref="A8:A9"/>
    <mergeCell ref="G10:G11"/>
    <mergeCell ref="H10:H11"/>
    <mergeCell ref="A6:A7"/>
    <mergeCell ref="B6:B7"/>
    <mergeCell ref="C6:D6"/>
    <mergeCell ref="E6:E7"/>
    <mergeCell ref="F6:F7"/>
    <mergeCell ref="G6:G7"/>
  </mergeCells>
  <hyperlinks>
    <hyperlink ref="A13" r:id="rId1" xr:uid="{00000000-0004-0000-0100-000000000000}"/>
  </hyperlinks>
  <pageMargins left="0.7" right="0.7" top="0.75" bottom="0.75" header="0.3" footer="0.3"/>
  <pageSetup scale="89"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06"/>
  <sheetViews>
    <sheetView rightToLeft="1" tabSelected="1" view="pageBreakPreview" zoomScale="55" zoomScaleNormal="100" zoomScaleSheetLayoutView="55" workbookViewId="0">
      <selection activeCell="H20" sqref="H20"/>
    </sheetView>
  </sheetViews>
  <sheetFormatPr defaultRowHeight="18" x14ac:dyDescent="0.25"/>
  <cols>
    <col min="1" max="1" width="6.5703125" style="44" customWidth="1"/>
    <col min="2" max="2" width="10" style="44" customWidth="1"/>
    <col min="3" max="5" width="9.140625" style="44"/>
    <col min="6" max="6" width="9.7109375" style="44" customWidth="1"/>
    <col min="7" max="8" width="9.140625" style="44"/>
    <col min="9" max="9" width="16.140625" style="44" bestFit="1" customWidth="1"/>
    <col min="10" max="10" width="9.140625" style="44"/>
    <col min="11" max="11" width="8.42578125" style="44" customWidth="1"/>
    <col min="12" max="16" width="9.140625" style="44"/>
    <col min="17" max="16384" width="9.140625" style="3"/>
  </cols>
  <sheetData>
    <row r="1" spans="1:17" ht="51" customHeight="1" x14ac:dyDescent="0.25"/>
    <row r="2" spans="1:17" ht="19.5" x14ac:dyDescent="0.25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x14ac:dyDescent="0.25">
      <c r="A3" s="70" t="s">
        <v>80</v>
      </c>
      <c r="B3" s="70"/>
      <c r="C3" s="70"/>
      <c r="D3" s="70"/>
      <c r="E3" s="70"/>
      <c r="F3" s="70"/>
      <c r="G3" s="70"/>
      <c r="H3" s="70"/>
      <c r="I3" s="85"/>
      <c r="J3" s="86"/>
      <c r="K3" s="86"/>
      <c r="L3" s="86"/>
      <c r="M3" s="86"/>
      <c r="N3" s="86"/>
      <c r="O3" s="86"/>
      <c r="P3" s="87"/>
    </row>
    <row r="4" spans="1:17" x14ac:dyDescent="0.25">
      <c r="A4" s="70" t="s">
        <v>81</v>
      </c>
      <c r="B4" s="70"/>
      <c r="C4" s="70"/>
      <c r="D4" s="70"/>
      <c r="E4" s="70"/>
      <c r="F4" s="70"/>
      <c r="G4" s="70"/>
      <c r="H4" s="70"/>
      <c r="I4" s="85"/>
      <c r="J4" s="86"/>
      <c r="K4" s="86"/>
      <c r="L4" s="86"/>
      <c r="M4" s="86"/>
      <c r="N4" s="86"/>
      <c r="O4" s="86"/>
      <c r="P4" s="87"/>
    </row>
    <row r="5" spans="1:17" ht="18" customHeight="1" x14ac:dyDescent="0.25">
      <c r="A5" s="70" t="s">
        <v>76</v>
      </c>
      <c r="B5" s="70"/>
      <c r="C5" s="70"/>
      <c r="D5" s="70"/>
      <c r="E5" s="70"/>
      <c r="F5" s="70"/>
      <c r="G5" s="70"/>
      <c r="H5" s="70"/>
      <c r="I5" s="85"/>
      <c r="J5" s="86"/>
      <c r="K5" s="86"/>
      <c r="L5" s="86"/>
      <c r="M5" s="86"/>
      <c r="N5" s="86"/>
      <c r="O5" s="86"/>
      <c r="P5" s="87"/>
    </row>
    <row r="6" spans="1:17" ht="18" customHeight="1" x14ac:dyDescent="0.25">
      <c r="A6" s="70" t="s">
        <v>59</v>
      </c>
      <c r="B6" s="70"/>
      <c r="C6" s="70"/>
      <c r="D6" s="70"/>
      <c r="E6" s="70"/>
      <c r="F6" s="70"/>
      <c r="G6" s="70"/>
      <c r="H6" s="70"/>
      <c r="I6" s="85"/>
      <c r="J6" s="86"/>
      <c r="K6" s="86"/>
      <c r="L6" s="86"/>
      <c r="M6" s="86"/>
      <c r="N6" s="86"/>
      <c r="O6" s="86"/>
      <c r="P6" s="87"/>
    </row>
    <row r="7" spans="1:17" ht="19.5" customHeight="1" x14ac:dyDescent="0.25">
      <c r="A7" s="71" t="s">
        <v>60</v>
      </c>
      <c r="B7" s="72" t="s">
        <v>61</v>
      </c>
      <c r="C7" s="72"/>
      <c r="D7" s="72"/>
      <c r="E7" s="72"/>
      <c r="F7" s="72" t="s">
        <v>62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4"/>
    </row>
    <row r="8" spans="1:17" ht="18.75" customHeight="1" x14ac:dyDescent="0.25">
      <c r="A8" s="71"/>
      <c r="B8" s="70" t="s">
        <v>63</v>
      </c>
      <c r="C8" s="70" t="s">
        <v>64</v>
      </c>
      <c r="D8" s="70" t="s">
        <v>65</v>
      </c>
      <c r="E8" s="70" t="s">
        <v>66</v>
      </c>
      <c r="F8" s="70" t="s">
        <v>67</v>
      </c>
      <c r="G8" s="70" t="s">
        <v>68</v>
      </c>
      <c r="H8" s="70" t="s">
        <v>69</v>
      </c>
      <c r="I8" s="70" t="s">
        <v>70</v>
      </c>
      <c r="J8" s="70" t="s">
        <v>71</v>
      </c>
      <c r="K8" s="70" t="s">
        <v>56</v>
      </c>
      <c r="L8" s="70"/>
      <c r="M8" s="70"/>
      <c r="N8" s="70" t="s">
        <v>72</v>
      </c>
      <c r="O8" s="70"/>
      <c r="P8" s="70"/>
      <c r="Q8" s="4"/>
    </row>
    <row r="9" spans="1:17" ht="18.75" customHeight="1" x14ac:dyDescent="0.25">
      <c r="A9" s="71"/>
      <c r="B9" s="70"/>
      <c r="C9" s="70"/>
      <c r="D9" s="70"/>
      <c r="E9" s="70"/>
      <c r="F9" s="70"/>
      <c r="G9" s="70"/>
      <c r="H9" s="70"/>
      <c r="I9" s="70"/>
      <c r="J9" s="70"/>
      <c r="K9" s="70" t="s">
        <v>73</v>
      </c>
      <c r="L9" s="70" t="s">
        <v>57</v>
      </c>
      <c r="M9" s="70" t="s">
        <v>82</v>
      </c>
      <c r="N9" s="70" t="s">
        <v>73</v>
      </c>
      <c r="O9" s="70" t="s">
        <v>90</v>
      </c>
      <c r="P9" s="70" t="s">
        <v>82</v>
      </c>
      <c r="Q9" s="4"/>
    </row>
    <row r="10" spans="1:17" ht="16.5" customHeight="1" x14ac:dyDescent="0.25">
      <c r="A10" s="7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4"/>
    </row>
    <row r="11" spans="1:17" x14ac:dyDescent="0.2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90"/>
      <c r="M11" s="89"/>
      <c r="N11" s="90"/>
      <c r="O11" s="90"/>
      <c r="P11" s="89"/>
      <c r="Q11" s="4"/>
    </row>
    <row r="12" spans="1:17" x14ac:dyDescent="0.45">
      <c r="A12" s="88"/>
      <c r="B12" s="89"/>
      <c r="C12" s="89"/>
      <c r="D12" s="89"/>
      <c r="E12" s="89"/>
      <c r="F12" s="89"/>
      <c r="G12" s="89"/>
      <c r="H12" s="89"/>
      <c r="I12" s="91"/>
      <c r="J12" s="89"/>
      <c r="K12" s="90"/>
      <c r="L12" s="89"/>
      <c r="M12" s="89"/>
      <c r="N12" s="90"/>
      <c r="O12" s="89"/>
      <c r="P12" s="89"/>
      <c r="Q12" s="4"/>
    </row>
    <row r="13" spans="1:17" ht="15.75" customHeight="1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89"/>
      <c r="M13" s="89"/>
      <c r="N13" s="90"/>
      <c r="O13" s="89"/>
      <c r="P13" s="89"/>
      <c r="Q13" s="4"/>
    </row>
    <row r="14" spans="1:17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90"/>
      <c r="L14" s="89"/>
      <c r="M14" s="89"/>
      <c r="N14" s="90"/>
      <c r="O14" s="89"/>
      <c r="P14" s="89"/>
      <c r="Q14" s="4"/>
    </row>
    <row r="15" spans="1:17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89"/>
      <c r="M15" s="89"/>
      <c r="N15" s="90"/>
      <c r="O15" s="89"/>
      <c r="P15" s="89"/>
      <c r="Q15" s="4"/>
    </row>
    <row r="16" spans="1:17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89"/>
      <c r="M16" s="89"/>
      <c r="N16" s="90"/>
      <c r="O16" s="89"/>
      <c r="P16" s="89"/>
      <c r="Q16" s="4"/>
    </row>
    <row r="17" spans="1:17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90"/>
      <c r="L17" s="89"/>
      <c r="M17" s="89"/>
      <c r="N17" s="90"/>
      <c r="O17" s="89"/>
      <c r="P17" s="89"/>
      <c r="Q17" s="4"/>
    </row>
    <row r="18" spans="1:17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89"/>
      <c r="M18" s="89"/>
      <c r="N18" s="90"/>
      <c r="O18" s="89"/>
      <c r="P18" s="89"/>
      <c r="Q18" s="4"/>
    </row>
    <row r="19" spans="1:17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89"/>
      <c r="M19" s="89"/>
      <c r="N19" s="90"/>
      <c r="O19" s="89"/>
      <c r="P19" s="89"/>
      <c r="Q19" s="4"/>
    </row>
    <row r="20" spans="1:17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89"/>
      <c r="M20" s="89"/>
      <c r="N20" s="90"/>
      <c r="O20" s="89"/>
      <c r="P20" s="89"/>
      <c r="Q20" s="4"/>
    </row>
    <row r="21" spans="1:17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89"/>
      <c r="M21" s="89"/>
      <c r="N21" s="90"/>
      <c r="O21" s="89"/>
      <c r="P21" s="89"/>
      <c r="Q21" s="4"/>
    </row>
    <row r="22" spans="1:17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89"/>
      <c r="M22" s="89"/>
      <c r="N22" s="90"/>
      <c r="O22" s="89"/>
      <c r="P22" s="89"/>
      <c r="Q22" s="4"/>
    </row>
    <row r="23" spans="1:17" x14ac:dyDescent="0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90"/>
      <c r="L23" s="89"/>
      <c r="M23" s="89"/>
      <c r="N23" s="90"/>
      <c r="O23" s="89"/>
      <c r="P23" s="89"/>
      <c r="Q23" s="4"/>
    </row>
    <row r="24" spans="1:17" x14ac:dyDescent="0.2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89"/>
      <c r="M24" s="89"/>
      <c r="N24" s="90"/>
      <c r="O24" s="89"/>
      <c r="P24" s="89"/>
      <c r="Q24" s="4"/>
    </row>
    <row r="25" spans="1:17" x14ac:dyDescent="0.2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/>
      <c r="L25" s="89"/>
      <c r="M25" s="89"/>
      <c r="N25" s="90"/>
      <c r="O25" s="89"/>
      <c r="P25" s="89"/>
      <c r="Q25" s="4"/>
    </row>
    <row r="26" spans="1:17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89"/>
      <c r="M26" s="89"/>
      <c r="N26" s="90"/>
      <c r="O26" s="89"/>
      <c r="P26" s="89"/>
      <c r="Q26" s="4"/>
    </row>
    <row r="27" spans="1:17" x14ac:dyDescent="0.25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90"/>
      <c r="L27" s="89"/>
      <c r="M27" s="89"/>
      <c r="N27" s="90"/>
      <c r="O27" s="89"/>
      <c r="P27" s="89"/>
      <c r="Q27" s="4"/>
    </row>
    <row r="28" spans="1:17" x14ac:dyDescent="0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89"/>
      <c r="M28" s="89"/>
      <c r="N28" s="90"/>
      <c r="O28" s="89"/>
      <c r="P28" s="89"/>
      <c r="Q28" s="4"/>
    </row>
    <row r="29" spans="1:17" x14ac:dyDescent="0.2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90"/>
      <c r="L29" s="89"/>
      <c r="M29" s="89"/>
      <c r="N29" s="90"/>
      <c r="O29" s="89"/>
      <c r="P29" s="89"/>
      <c r="Q29" s="4"/>
    </row>
    <row r="30" spans="1:17" x14ac:dyDescent="0.2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90"/>
      <c r="L30" s="89"/>
      <c r="M30" s="89"/>
      <c r="N30" s="90"/>
      <c r="O30" s="89"/>
      <c r="P30" s="89"/>
      <c r="Q30" s="4"/>
    </row>
    <row r="31" spans="1:17" x14ac:dyDescent="0.2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/>
      <c r="L31" s="89"/>
      <c r="M31" s="89"/>
      <c r="N31" s="90"/>
      <c r="O31" s="89"/>
      <c r="P31" s="89"/>
      <c r="Q31" s="4"/>
    </row>
    <row r="32" spans="1:17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90"/>
      <c r="L32" s="89"/>
      <c r="M32" s="89"/>
      <c r="N32" s="90"/>
      <c r="O32" s="89"/>
      <c r="P32" s="89"/>
      <c r="Q32" s="4"/>
    </row>
    <row r="33" spans="1:17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90"/>
      <c r="L33" s="89"/>
      <c r="M33" s="89"/>
      <c r="N33" s="90"/>
      <c r="O33" s="89"/>
      <c r="P33" s="89"/>
      <c r="Q33" s="4"/>
    </row>
    <row r="34" spans="1:17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  <c r="L34" s="89"/>
      <c r="M34" s="89"/>
      <c r="N34" s="90"/>
      <c r="O34" s="89"/>
      <c r="P34" s="89"/>
      <c r="Q34" s="4"/>
    </row>
    <row r="35" spans="1:17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  <c r="L35" s="89"/>
      <c r="M35" s="89"/>
      <c r="N35" s="90"/>
      <c r="O35" s="89"/>
      <c r="P35" s="89"/>
      <c r="Q35" s="4"/>
    </row>
    <row r="36" spans="1:17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89"/>
      <c r="M36" s="89"/>
      <c r="N36" s="90"/>
      <c r="O36" s="89"/>
      <c r="P36" s="89"/>
      <c r="Q36" s="4"/>
    </row>
    <row r="37" spans="1:17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90"/>
      <c r="L37" s="89"/>
      <c r="M37" s="89"/>
      <c r="N37" s="90"/>
      <c r="O37" s="89"/>
      <c r="P37" s="89"/>
      <c r="Q37" s="4"/>
    </row>
    <row r="38" spans="1:17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90"/>
      <c r="O38" s="89"/>
      <c r="P38" s="89"/>
      <c r="Q38" s="4"/>
    </row>
    <row r="39" spans="1:17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90"/>
      <c r="L39" s="89"/>
      <c r="M39" s="89"/>
      <c r="N39" s="90"/>
      <c r="O39" s="89"/>
      <c r="P39" s="89"/>
      <c r="Q39" s="4"/>
    </row>
    <row r="40" spans="1:17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90"/>
      <c r="L40" s="89"/>
      <c r="M40" s="89"/>
      <c r="N40" s="90"/>
      <c r="O40" s="89"/>
      <c r="P40" s="89"/>
      <c r="Q40" s="4"/>
    </row>
    <row r="41" spans="1:17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90"/>
      <c r="L41" s="89"/>
      <c r="M41" s="89"/>
      <c r="N41" s="90"/>
      <c r="O41" s="89"/>
      <c r="P41" s="89"/>
      <c r="Q41" s="4"/>
    </row>
    <row r="42" spans="1:17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89"/>
      <c r="M42" s="89"/>
      <c r="N42" s="90"/>
      <c r="O42" s="89"/>
      <c r="P42" s="89"/>
      <c r="Q42" s="4"/>
    </row>
    <row r="43" spans="1:17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90"/>
      <c r="L43" s="89"/>
      <c r="M43" s="89"/>
      <c r="N43" s="90"/>
      <c r="O43" s="89"/>
      <c r="P43" s="89"/>
      <c r="Q43" s="4"/>
    </row>
    <row r="44" spans="1:17" x14ac:dyDescent="0.2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90"/>
      <c r="L44" s="89"/>
      <c r="M44" s="89"/>
      <c r="N44" s="90"/>
      <c r="O44" s="89"/>
      <c r="P44" s="89"/>
      <c r="Q44" s="4"/>
    </row>
    <row r="45" spans="1:17" x14ac:dyDescent="0.2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90"/>
      <c r="L45" s="89"/>
      <c r="M45" s="89"/>
      <c r="N45" s="90"/>
      <c r="O45" s="89"/>
      <c r="P45" s="89"/>
      <c r="Q45" s="4"/>
    </row>
    <row r="46" spans="1:17" x14ac:dyDescent="0.2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90"/>
      <c r="L46" s="89"/>
      <c r="M46" s="89"/>
      <c r="N46" s="90"/>
      <c r="O46" s="89"/>
      <c r="P46" s="89"/>
      <c r="Q46" s="4"/>
    </row>
    <row r="47" spans="1:17" x14ac:dyDescent="0.2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90"/>
      <c r="L47" s="89"/>
      <c r="M47" s="89"/>
      <c r="N47" s="90"/>
      <c r="O47" s="89"/>
      <c r="P47" s="89"/>
      <c r="Q47" s="4"/>
    </row>
    <row r="48" spans="1:17" x14ac:dyDescent="0.2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90"/>
      <c r="L48" s="89"/>
      <c r="M48" s="89"/>
      <c r="N48" s="90"/>
      <c r="O48" s="89"/>
      <c r="P48" s="89"/>
      <c r="Q48" s="4"/>
    </row>
    <row r="49" spans="1:17" x14ac:dyDescent="0.2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90"/>
      <c r="L49" s="89"/>
      <c r="M49" s="89"/>
      <c r="N49" s="90"/>
      <c r="O49" s="89"/>
      <c r="P49" s="89"/>
      <c r="Q49" s="4"/>
    </row>
    <row r="50" spans="1:17" x14ac:dyDescent="0.2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90"/>
      <c r="L50" s="89"/>
      <c r="M50" s="89"/>
      <c r="N50" s="90"/>
      <c r="O50" s="89"/>
      <c r="P50" s="89"/>
      <c r="Q50" s="4"/>
    </row>
    <row r="51" spans="1:17" x14ac:dyDescent="0.2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90"/>
      <c r="L51" s="89"/>
      <c r="M51" s="89"/>
      <c r="N51" s="90"/>
      <c r="O51" s="89"/>
      <c r="P51" s="89"/>
      <c r="Q51" s="4"/>
    </row>
    <row r="52" spans="1:17" x14ac:dyDescent="0.2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90"/>
      <c r="L52" s="89"/>
      <c r="M52" s="89"/>
      <c r="N52" s="90"/>
      <c r="O52" s="89"/>
      <c r="P52" s="89"/>
      <c r="Q52" s="4"/>
    </row>
    <row r="53" spans="1:17" x14ac:dyDescent="0.2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90"/>
      <c r="L53" s="89"/>
      <c r="M53" s="89"/>
      <c r="N53" s="90"/>
      <c r="O53" s="89"/>
      <c r="P53" s="89"/>
      <c r="Q53" s="4"/>
    </row>
    <row r="54" spans="1:17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89"/>
      <c r="M54" s="89"/>
      <c r="N54" s="90"/>
      <c r="O54" s="89"/>
      <c r="P54" s="89"/>
      <c r="Q54" s="4"/>
    </row>
    <row r="55" spans="1:17" x14ac:dyDescent="0.2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89"/>
      <c r="M55" s="89"/>
      <c r="N55" s="90"/>
      <c r="O55" s="89"/>
      <c r="P55" s="89"/>
      <c r="Q55" s="4"/>
    </row>
    <row r="56" spans="1:17" x14ac:dyDescent="0.2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90"/>
      <c r="L56" s="89"/>
      <c r="M56" s="89"/>
      <c r="N56" s="90"/>
      <c r="O56" s="89"/>
      <c r="P56" s="89"/>
      <c r="Q56" s="4"/>
    </row>
    <row r="57" spans="1:17" x14ac:dyDescent="0.2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  <c r="L57" s="89"/>
      <c r="M57" s="89"/>
      <c r="N57" s="90"/>
      <c r="O57" s="89"/>
      <c r="P57" s="89"/>
      <c r="Q57" s="4"/>
    </row>
    <row r="58" spans="1:17" x14ac:dyDescent="0.2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89"/>
      <c r="M58" s="89"/>
      <c r="N58" s="90"/>
      <c r="O58" s="89"/>
      <c r="P58" s="89"/>
      <c r="Q58" s="4"/>
    </row>
    <row r="59" spans="1:17" x14ac:dyDescent="0.2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89"/>
      <c r="M59" s="89"/>
      <c r="N59" s="90"/>
      <c r="O59" s="89"/>
      <c r="P59" s="89"/>
      <c r="Q59" s="4"/>
    </row>
    <row r="60" spans="1:17" x14ac:dyDescent="0.2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89"/>
      <c r="M60" s="89"/>
      <c r="N60" s="90"/>
      <c r="O60" s="89"/>
      <c r="P60" s="89"/>
      <c r="Q60" s="4"/>
    </row>
    <row r="61" spans="1:17" x14ac:dyDescent="0.2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89"/>
      <c r="M61" s="89"/>
      <c r="N61" s="90"/>
      <c r="O61" s="89"/>
      <c r="P61" s="89"/>
      <c r="Q61" s="4"/>
    </row>
    <row r="62" spans="1:17" x14ac:dyDescent="0.2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89"/>
      <c r="M62" s="89"/>
      <c r="N62" s="90"/>
      <c r="O62" s="89"/>
      <c r="P62" s="89"/>
      <c r="Q62" s="4"/>
    </row>
    <row r="63" spans="1:17" x14ac:dyDescent="0.2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90"/>
      <c r="L63" s="89"/>
      <c r="M63" s="89"/>
      <c r="N63" s="90"/>
      <c r="O63" s="89"/>
      <c r="P63" s="89"/>
      <c r="Q63" s="4"/>
    </row>
    <row r="64" spans="1:17" x14ac:dyDescent="0.2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90"/>
      <c r="L64" s="89"/>
      <c r="M64" s="89"/>
      <c r="N64" s="90"/>
      <c r="O64" s="89"/>
      <c r="P64" s="89"/>
      <c r="Q64" s="4"/>
    </row>
    <row r="65" spans="1:17" x14ac:dyDescent="0.2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90"/>
      <c r="L65" s="89"/>
      <c r="M65" s="89"/>
      <c r="N65" s="90"/>
      <c r="O65" s="89"/>
      <c r="P65" s="89"/>
      <c r="Q65" s="4"/>
    </row>
    <row r="66" spans="1:17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90"/>
      <c r="L66" s="89"/>
      <c r="M66" s="89"/>
      <c r="N66" s="90"/>
      <c r="O66" s="89"/>
      <c r="P66" s="89"/>
      <c r="Q66" s="4"/>
    </row>
    <row r="67" spans="1:17" x14ac:dyDescent="0.2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90"/>
      <c r="L67" s="89"/>
      <c r="M67" s="89"/>
      <c r="N67" s="90"/>
      <c r="O67" s="89"/>
      <c r="P67" s="89"/>
      <c r="Q67" s="4"/>
    </row>
    <row r="68" spans="1:17" x14ac:dyDescent="0.2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90"/>
      <c r="L68" s="89"/>
      <c r="M68" s="89"/>
      <c r="N68" s="90"/>
      <c r="O68" s="89"/>
      <c r="P68" s="89"/>
      <c r="Q68" s="4"/>
    </row>
    <row r="69" spans="1:17" x14ac:dyDescent="0.2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90"/>
      <c r="L69" s="89"/>
      <c r="M69" s="89"/>
      <c r="N69" s="90"/>
      <c r="O69" s="89"/>
      <c r="P69" s="89"/>
      <c r="Q69" s="4"/>
    </row>
    <row r="70" spans="1:17" x14ac:dyDescent="0.25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90"/>
      <c r="L70" s="89"/>
      <c r="M70" s="89"/>
      <c r="N70" s="90"/>
      <c r="O70" s="89"/>
      <c r="P70" s="89"/>
      <c r="Q70" s="4"/>
    </row>
    <row r="71" spans="1:17" x14ac:dyDescent="0.2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90"/>
      <c r="L71" s="89"/>
      <c r="M71" s="89"/>
      <c r="N71" s="90"/>
      <c r="O71" s="89"/>
      <c r="P71" s="89"/>
      <c r="Q71" s="4"/>
    </row>
    <row r="72" spans="1:17" x14ac:dyDescent="0.2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90"/>
      <c r="L72" s="89"/>
      <c r="M72" s="89"/>
      <c r="N72" s="90"/>
      <c r="O72" s="89"/>
      <c r="P72" s="89"/>
      <c r="Q72" s="4"/>
    </row>
    <row r="73" spans="1:17" x14ac:dyDescent="0.2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90"/>
      <c r="L73" s="89"/>
      <c r="M73" s="89"/>
      <c r="N73" s="90"/>
      <c r="O73" s="89"/>
      <c r="P73" s="89"/>
      <c r="Q73" s="4"/>
    </row>
    <row r="74" spans="1:17" x14ac:dyDescent="0.2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90"/>
      <c r="L74" s="89"/>
      <c r="M74" s="89"/>
      <c r="N74" s="90"/>
      <c r="O74" s="89"/>
      <c r="P74" s="89"/>
      <c r="Q74" s="4"/>
    </row>
    <row r="75" spans="1:17" x14ac:dyDescent="0.2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90"/>
      <c r="L75" s="89"/>
      <c r="M75" s="89"/>
      <c r="N75" s="90"/>
      <c r="O75" s="89"/>
      <c r="P75" s="89"/>
      <c r="Q75" s="4"/>
    </row>
    <row r="76" spans="1:17" x14ac:dyDescent="0.25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90"/>
      <c r="L76" s="89"/>
      <c r="M76" s="89"/>
      <c r="N76" s="90"/>
      <c r="O76" s="89"/>
      <c r="P76" s="89"/>
      <c r="Q76" s="4"/>
    </row>
    <row r="77" spans="1:17" x14ac:dyDescent="0.2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90"/>
      <c r="L77" s="89"/>
      <c r="M77" s="89"/>
      <c r="N77" s="90"/>
      <c r="O77" s="89"/>
      <c r="P77" s="89"/>
      <c r="Q77" s="4"/>
    </row>
    <row r="78" spans="1:17" x14ac:dyDescent="0.2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90"/>
      <c r="L78" s="89"/>
      <c r="M78" s="89"/>
      <c r="N78" s="90"/>
      <c r="O78" s="89"/>
      <c r="P78" s="89"/>
      <c r="Q78" s="4"/>
    </row>
    <row r="79" spans="1:17" x14ac:dyDescent="0.2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90"/>
      <c r="L79" s="89"/>
      <c r="M79" s="89"/>
      <c r="N79" s="90"/>
      <c r="O79" s="89"/>
      <c r="P79" s="89"/>
      <c r="Q79" s="4"/>
    </row>
    <row r="80" spans="1:17" x14ac:dyDescent="0.2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90"/>
      <c r="L80" s="89"/>
      <c r="M80" s="89"/>
      <c r="N80" s="90"/>
      <c r="O80" s="89"/>
      <c r="P80" s="89"/>
      <c r="Q80" s="4"/>
    </row>
    <row r="81" spans="1:17" x14ac:dyDescent="0.2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90"/>
      <c r="L81" s="89"/>
      <c r="M81" s="89"/>
      <c r="N81" s="90"/>
      <c r="O81" s="89"/>
      <c r="P81" s="89"/>
      <c r="Q81" s="4"/>
    </row>
    <row r="82" spans="1:17" x14ac:dyDescent="0.2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90"/>
      <c r="L82" s="89"/>
      <c r="M82" s="89"/>
      <c r="N82" s="90"/>
      <c r="O82" s="89"/>
      <c r="P82" s="89"/>
      <c r="Q82" s="4"/>
    </row>
    <row r="83" spans="1:17" x14ac:dyDescent="0.2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90"/>
      <c r="L83" s="89"/>
      <c r="M83" s="89"/>
      <c r="N83" s="90"/>
      <c r="O83" s="89"/>
      <c r="P83" s="89"/>
      <c r="Q83" s="4"/>
    </row>
    <row r="84" spans="1:17" x14ac:dyDescent="0.2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90"/>
      <c r="L84" s="89"/>
      <c r="M84" s="89"/>
      <c r="N84" s="90"/>
      <c r="O84" s="89"/>
      <c r="P84" s="89"/>
      <c r="Q84" s="4"/>
    </row>
    <row r="85" spans="1:17" x14ac:dyDescent="0.2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90"/>
      <c r="L85" s="89"/>
      <c r="M85" s="89"/>
      <c r="N85" s="90"/>
      <c r="O85" s="89"/>
      <c r="P85" s="89"/>
      <c r="Q85" s="4"/>
    </row>
    <row r="86" spans="1:17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90"/>
      <c r="L86" s="89"/>
      <c r="M86" s="89"/>
      <c r="N86" s="90"/>
      <c r="O86" s="89"/>
      <c r="P86" s="89"/>
      <c r="Q86" s="4"/>
    </row>
    <row r="87" spans="1:17" x14ac:dyDescent="0.2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90"/>
      <c r="L87" s="89"/>
      <c r="M87" s="89"/>
      <c r="N87" s="90"/>
      <c r="O87" s="89"/>
      <c r="P87" s="89"/>
      <c r="Q87" s="4"/>
    </row>
    <row r="88" spans="1:17" x14ac:dyDescent="0.2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90"/>
      <c r="L88" s="89"/>
      <c r="M88" s="89"/>
      <c r="N88" s="90"/>
      <c r="O88" s="89"/>
      <c r="P88" s="89"/>
      <c r="Q88" s="4"/>
    </row>
    <row r="89" spans="1:17" x14ac:dyDescent="0.2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90"/>
      <c r="L89" s="89"/>
      <c r="M89" s="89"/>
      <c r="N89" s="90"/>
      <c r="O89" s="89"/>
      <c r="P89" s="89"/>
      <c r="Q89" s="4"/>
    </row>
    <row r="90" spans="1:17" x14ac:dyDescent="0.2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90"/>
      <c r="L90" s="89"/>
      <c r="M90" s="89"/>
      <c r="N90" s="90"/>
      <c r="O90" s="89"/>
      <c r="P90" s="89"/>
      <c r="Q90" s="4"/>
    </row>
    <row r="91" spans="1:17" x14ac:dyDescent="0.2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90"/>
      <c r="L91" s="89"/>
      <c r="M91" s="89"/>
      <c r="N91" s="90"/>
      <c r="O91" s="89"/>
      <c r="P91" s="89"/>
      <c r="Q91" s="4"/>
    </row>
    <row r="92" spans="1:17" x14ac:dyDescent="0.2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90"/>
      <c r="L92" s="89"/>
      <c r="M92" s="89"/>
      <c r="N92" s="90"/>
      <c r="O92" s="89"/>
      <c r="P92" s="89"/>
      <c r="Q92" s="4"/>
    </row>
    <row r="93" spans="1:17" x14ac:dyDescent="0.2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90"/>
      <c r="L93" s="89"/>
      <c r="M93" s="89"/>
      <c r="N93" s="90"/>
      <c r="O93" s="89"/>
      <c r="P93" s="89"/>
      <c r="Q93" s="4"/>
    </row>
    <row r="94" spans="1:17" x14ac:dyDescent="0.2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90"/>
      <c r="L94" s="89"/>
      <c r="M94" s="89"/>
      <c r="N94" s="90"/>
      <c r="O94" s="89"/>
      <c r="P94" s="89"/>
      <c r="Q94" s="4"/>
    </row>
    <row r="95" spans="1:17" x14ac:dyDescent="0.25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90"/>
      <c r="L95" s="89"/>
      <c r="M95" s="89"/>
      <c r="N95" s="90"/>
      <c r="O95" s="89"/>
      <c r="P95" s="89"/>
      <c r="Q95" s="4"/>
    </row>
    <row r="96" spans="1:17" x14ac:dyDescent="0.25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90"/>
      <c r="L96" s="89"/>
      <c r="M96" s="89"/>
      <c r="N96" s="90"/>
      <c r="O96" s="89"/>
      <c r="P96" s="89"/>
      <c r="Q96" s="4"/>
    </row>
    <row r="97" spans="1:17" x14ac:dyDescent="0.2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90"/>
      <c r="L97" s="89"/>
      <c r="M97" s="89"/>
      <c r="N97" s="90"/>
      <c r="O97" s="89"/>
      <c r="P97" s="89"/>
      <c r="Q97" s="4"/>
    </row>
    <row r="98" spans="1:17" x14ac:dyDescent="0.2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90"/>
      <c r="L98" s="89"/>
      <c r="M98" s="89"/>
      <c r="N98" s="90"/>
      <c r="O98" s="89"/>
      <c r="P98" s="89"/>
      <c r="Q98" s="4"/>
    </row>
    <row r="99" spans="1:17" x14ac:dyDescent="0.25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90"/>
      <c r="L99" s="89"/>
      <c r="M99" s="89"/>
      <c r="N99" s="90"/>
      <c r="O99" s="89"/>
      <c r="P99" s="89"/>
      <c r="Q99" s="4"/>
    </row>
    <row r="100" spans="1:17" x14ac:dyDescent="0.25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90"/>
      <c r="L100" s="89"/>
      <c r="M100" s="89"/>
      <c r="N100" s="90"/>
      <c r="O100" s="89"/>
      <c r="P100" s="89"/>
      <c r="Q100" s="4"/>
    </row>
    <row r="101" spans="1:17" x14ac:dyDescent="0.2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90"/>
      <c r="L101" s="89"/>
      <c r="M101" s="89"/>
      <c r="N101" s="90"/>
      <c r="O101" s="89"/>
      <c r="P101" s="89"/>
      <c r="Q101" s="4"/>
    </row>
    <row r="102" spans="1:17" x14ac:dyDescent="0.2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90"/>
      <c r="L102" s="89"/>
      <c r="M102" s="89"/>
      <c r="N102" s="90"/>
      <c r="O102" s="89"/>
      <c r="P102" s="89"/>
      <c r="Q102" s="4"/>
    </row>
    <row r="103" spans="1:17" x14ac:dyDescent="0.2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90"/>
      <c r="L103" s="89"/>
      <c r="M103" s="89"/>
      <c r="N103" s="90"/>
      <c r="O103" s="89"/>
      <c r="P103" s="89"/>
      <c r="Q103" s="4"/>
    </row>
    <row r="104" spans="1:17" x14ac:dyDescent="0.2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90"/>
      <c r="L104" s="89"/>
      <c r="M104" s="89"/>
      <c r="N104" s="90"/>
      <c r="O104" s="89"/>
      <c r="P104" s="89"/>
      <c r="Q104" s="4"/>
    </row>
    <row r="105" spans="1:17" x14ac:dyDescent="0.2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90"/>
      <c r="L105" s="89"/>
      <c r="M105" s="89"/>
      <c r="N105" s="90"/>
      <c r="O105" s="89"/>
      <c r="P105" s="89"/>
      <c r="Q105" s="4"/>
    </row>
    <row r="106" spans="1:17" x14ac:dyDescent="0.2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90"/>
      <c r="L106" s="89"/>
      <c r="M106" s="89"/>
      <c r="N106" s="90"/>
      <c r="O106" s="89"/>
      <c r="P106" s="89"/>
      <c r="Q106" s="4"/>
    </row>
    <row r="107" spans="1:17" x14ac:dyDescent="0.2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90"/>
      <c r="L107" s="89"/>
      <c r="M107" s="89"/>
      <c r="N107" s="90"/>
      <c r="O107" s="89"/>
      <c r="P107" s="89"/>
      <c r="Q107" s="4"/>
    </row>
    <row r="108" spans="1:17" x14ac:dyDescent="0.25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90"/>
      <c r="L108" s="89"/>
      <c r="M108" s="89"/>
      <c r="N108" s="90"/>
      <c r="O108" s="89"/>
      <c r="P108" s="89"/>
      <c r="Q108" s="4"/>
    </row>
    <row r="109" spans="1:17" x14ac:dyDescent="0.25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90"/>
      <c r="L109" s="89"/>
      <c r="M109" s="89"/>
      <c r="N109" s="90"/>
      <c r="O109" s="89"/>
      <c r="P109" s="89"/>
      <c r="Q109" s="4"/>
    </row>
    <row r="110" spans="1:17" x14ac:dyDescent="0.2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90"/>
      <c r="L110" s="89"/>
      <c r="M110" s="89"/>
      <c r="N110" s="90"/>
      <c r="O110" s="89"/>
      <c r="P110" s="89"/>
      <c r="Q110" s="4"/>
    </row>
    <row r="111" spans="1:17" x14ac:dyDescent="0.2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90"/>
      <c r="L111" s="89"/>
      <c r="M111" s="89"/>
      <c r="N111" s="90"/>
      <c r="O111" s="89"/>
      <c r="P111" s="89"/>
      <c r="Q111" s="4"/>
    </row>
    <row r="112" spans="1:17" x14ac:dyDescent="0.2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90"/>
      <c r="L112" s="89"/>
      <c r="M112" s="89"/>
      <c r="N112" s="90"/>
      <c r="O112" s="89"/>
      <c r="P112" s="89"/>
      <c r="Q112" s="4"/>
    </row>
    <row r="113" spans="1:17" x14ac:dyDescent="0.2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90"/>
      <c r="L113" s="89"/>
      <c r="M113" s="89"/>
      <c r="N113" s="90"/>
      <c r="O113" s="89"/>
      <c r="P113" s="89"/>
      <c r="Q113" s="4"/>
    </row>
    <row r="114" spans="1:17" x14ac:dyDescent="0.2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90"/>
      <c r="L114" s="89"/>
      <c r="M114" s="89"/>
      <c r="N114" s="90"/>
      <c r="O114" s="89"/>
      <c r="P114" s="89"/>
      <c r="Q114" s="4"/>
    </row>
    <row r="115" spans="1:17" x14ac:dyDescent="0.25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K115" s="90"/>
      <c r="L115" s="89"/>
      <c r="M115" s="89"/>
      <c r="N115" s="90"/>
      <c r="O115" s="89"/>
      <c r="P115" s="89"/>
      <c r="Q115" s="4"/>
    </row>
    <row r="116" spans="1:17" x14ac:dyDescent="0.25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K116" s="90"/>
      <c r="L116" s="89"/>
      <c r="M116" s="89"/>
      <c r="N116" s="90"/>
      <c r="O116" s="89"/>
      <c r="P116" s="89"/>
      <c r="Q116" s="4"/>
    </row>
    <row r="117" spans="1:17" x14ac:dyDescent="0.2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90"/>
      <c r="L117" s="89"/>
      <c r="M117" s="89"/>
      <c r="N117" s="90"/>
      <c r="O117" s="89"/>
      <c r="P117" s="89"/>
      <c r="Q117" s="4"/>
    </row>
    <row r="118" spans="1:17" x14ac:dyDescent="0.25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90"/>
      <c r="L118" s="89"/>
      <c r="M118" s="89"/>
      <c r="N118" s="90"/>
      <c r="O118" s="89"/>
      <c r="P118" s="89"/>
      <c r="Q118" s="4"/>
    </row>
    <row r="119" spans="1:17" x14ac:dyDescent="0.25">
      <c r="A119" s="88"/>
      <c r="B119" s="89"/>
      <c r="C119" s="89"/>
      <c r="D119" s="89"/>
      <c r="E119" s="89"/>
      <c r="F119" s="89"/>
      <c r="G119" s="89"/>
      <c r="H119" s="89"/>
      <c r="I119" s="89"/>
      <c r="J119" s="89"/>
      <c r="K119" s="90"/>
      <c r="L119" s="89"/>
      <c r="M119" s="89"/>
      <c r="N119" s="90"/>
      <c r="O119" s="89"/>
      <c r="P119" s="89"/>
      <c r="Q119" s="4"/>
    </row>
    <row r="120" spans="1:17" x14ac:dyDescent="0.25">
      <c r="A120" s="88"/>
      <c r="B120" s="89"/>
      <c r="C120" s="89"/>
      <c r="D120" s="89"/>
      <c r="E120" s="89"/>
      <c r="F120" s="89"/>
      <c r="G120" s="89"/>
      <c r="H120" s="89"/>
      <c r="I120" s="89"/>
      <c r="J120" s="89"/>
      <c r="K120" s="90"/>
      <c r="L120" s="89"/>
      <c r="M120" s="89"/>
      <c r="N120" s="90"/>
      <c r="O120" s="89"/>
      <c r="P120" s="89"/>
      <c r="Q120" s="4"/>
    </row>
    <row r="121" spans="1:17" x14ac:dyDescent="0.25">
      <c r="A121" s="88"/>
      <c r="B121" s="89"/>
      <c r="C121" s="89"/>
      <c r="D121" s="89"/>
      <c r="E121" s="89"/>
      <c r="F121" s="89"/>
      <c r="G121" s="89"/>
      <c r="H121" s="89"/>
      <c r="I121" s="89"/>
      <c r="J121" s="89"/>
      <c r="K121" s="90"/>
      <c r="L121" s="89"/>
      <c r="M121" s="89"/>
      <c r="N121" s="90"/>
      <c r="O121" s="89"/>
      <c r="P121" s="89"/>
      <c r="Q121" s="4"/>
    </row>
    <row r="122" spans="1:17" x14ac:dyDescent="0.25">
      <c r="A122" s="88"/>
      <c r="B122" s="89"/>
      <c r="C122" s="89"/>
      <c r="D122" s="89"/>
      <c r="E122" s="89"/>
      <c r="F122" s="89"/>
      <c r="G122" s="89"/>
      <c r="H122" s="89"/>
      <c r="I122" s="89"/>
      <c r="J122" s="89"/>
      <c r="K122" s="90"/>
      <c r="L122" s="89"/>
      <c r="M122" s="89"/>
      <c r="N122" s="90"/>
      <c r="O122" s="89"/>
      <c r="P122" s="89"/>
      <c r="Q122" s="4"/>
    </row>
    <row r="123" spans="1:17" x14ac:dyDescent="0.25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90"/>
      <c r="L123" s="89"/>
      <c r="M123" s="89"/>
      <c r="N123" s="90"/>
      <c r="O123" s="89"/>
      <c r="P123" s="89"/>
      <c r="Q123" s="4"/>
    </row>
    <row r="124" spans="1:17" x14ac:dyDescent="0.25">
      <c r="A124" s="88"/>
      <c r="B124" s="89"/>
      <c r="C124" s="89"/>
      <c r="D124" s="89"/>
      <c r="E124" s="89"/>
      <c r="F124" s="89"/>
      <c r="G124" s="89"/>
      <c r="H124" s="89"/>
      <c r="I124" s="89"/>
      <c r="J124" s="89"/>
      <c r="K124" s="90"/>
      <c r="L124" s="89"/>
      <c r="M124" s="89"/>
      <c r="N124" s="90"/>
      <c r="O124" s="89"/>
      <c r="P124" s="89"/>
      <c r="Q124" s="4"/>
    </row>
    <row r="125" spans="1:17" x14ac:dyDescent="0.25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90"/>
      <c r="L125" s="89"/>
      <c r="M125" s="89"/>
      <c r="N125" s="90"/>
      <c r="O125" s="89"/>
      <c r="P125" s="89"/>
      <c r="Q125" s="4"/>
    </row>
    <row r="126" spans="1:17" x14ac:dyDescent="0.25">
      <c r="A126" s="88"/>
      <c r="B126" s="89"/>
      <c r="C126" s="89"/>
      <c r="D126" s="89"/>
      <c r="E126" s="89"/>
      <c r="F126" s="89"/>
      <c r="G126" s="89"/>
      <c r="H126" s="89"/>
      <c r="I126" s="89"/>
      <c r="J126" s="89"/>
      <c r="K126" s="90"/>
      <c r="L126" s="89"/>
      <c r="M126" s="89"/>
      <c r="N126" s="90"/>
      <c r="O126" s="89"/>
      <c r="P126" s="89"/>
      <c r="Q126" s="4"/>
    </row>
    <row r="127" spans="1:17" x14ac:dyDescent="0.25">
      <c r="A127" s="88"/>
      <c r="B127" s="89"/>
      <c r="C127" s="89"/>
      <c r="D127" s="89"/>
      <c r="E127" s="89"/>
      <c r="F127" s="89"/>
      <c r="G127" s="89"/>
      <c r="H127" s="89"/>
      <c r="I127" s="89"/>
      <c r="J127" s="89"/>
      <c r="K127" s="90"/>
      <c r="L127" s="89"/>
      <c r="M127" s="89"/>
      <c r="N127" s="90"/>
      <c r="O127" s="89"/>
      <c r="P127" s="89"/>
      <c r="Q127" s="4"/>
    </row>
    <row r="128" spans="1:17" x14ac:dyDescent="0.25">
      <c r="A128" s="88"/>
      <c r="B128" s="89"/>
      <c r="C128" s="89"/>
      <c r="D128" s="89"/>
      <c r="E128" s="89"/>
      <c r="F128" s="89"/>
      <c r="G128" s="89"/>
      <c r="H128" s="89"/>
      <c r="I128" s="89"/>
      <c r="J128" s="89"/>
      <c r="K128" s="90"/>
      <c r="L128" s="89"/>
      <c r="M128" s="89"/>
      <c r="N128" s="90"/>
      <c r="O128" s="89"/>
      <c r="P128" s="89"/>
      <c r="Q128" s="4"/>
    </row>
    <row r="129" spans="1:17" x14ac:dyDescent="0.25">
      <c r="A129" s="88"/>
      <c r="B129" s="89"/>
      <c r="C129" s="89"/>
      <c r="D129" s="89"/>
      <c r="E129" s="89"/>
      <c r="F129" s="89"/>
      <c r="G129" s="89"/>
      <c r="H129" s="89"/>
      <c r="I129" s="89"/>
      <c r="J129" s="89"/>
      <c r="K129" s="90"/>
      <c r="L129" s="89"/>
      <c r="M129" s="89"/>
      <c r="N129" s="90"/>
      <c r="O129" s="89"/>
      <c r="P129" s="89"/>
      <c r="Q129" s="4"/>
    </row>
    <row r="130" spans="1:17" x14ac:dyDescent="0.25">
      <c r="A130" s="88"/>
      <c r="B130" s="89"/>
      <c r="C130" s="89"/>
      <c r="D130" s="89"/>
      <c r="E130" s="89"/>
      <c r="F130" s="89"/>
      <c r="G130" s="89"/>
      <c r="H130" s="89"/>
      <c r="I130" s="89"/>
      <c r="J130" s="89"/>
      <c r="K130" s="90"/>
      <c r="L130" s="89"/>
      <c r="M130" s="89"/>
      <c r="N130" s="90"/>
      <c r="O130" s="89"/>
      <c r="P130" s="89"/>
      <c r="Q130" s="4"/>
    </row>
    <row r="131" spans="1:17" x14ac:dyDescent="0.25">
      <c r="A131" s="88"/>
      <c r="B131" s="89"/>
      <c r="C131" s="89"/>
      <c r="D131" s="89"/>
      <c r="E131" s="89"/>
      <c r="F131" s="89"/>
      <c r="G131" s="89"/>
      <c r="H131" s="89"/>
      <c r="I131" s="89"/>
      <c r="J131" s="89"/>
      <c r="K131" s="90"/>
      <c r="L131" s="89"/>
      <c r="M131" s="89"/>
      <c r="N131" s="90"/>
      <c r="O131" s="89"/>
      <c r="P131" s="89"/>
      <c r="Q131" s="4"/>
    </row>
    <row r="132" spans="1:17" x14ac:dyDescent="0.25">
      <c r="A132" s="88"/>
      <c r="B132" s="89"/>
      <c r="C132" s="89"/>
      <c r="D132" s="89"/>
      <c r="E132" s="89"/>
      <c r="F132" s="89"/>
      <c r="G132" s="89"/>
      <c r="H132" s="89"/>
      <c r="I132" s="89"/>
      <c r="J132" s="89"/>
      <c r="K132" s="90"/>
      <c r="L132" s="89"/>
      <c r="M132" s="89"/>
      <c r="N132" s="90"/>
      <c r="O132" s="89"/>
      <c r="P132" s="89"/>
      <c r="Q132" s="4"/>
    </row>
    <row r="133" spans="1:17" x14ac:dyDescent="0.25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90"/>
      <c r="L133" s="89"/>
      <c r="M133" s="89"/>
      <c r="N133" s="90"/>
      <c r="O133" s="89"/>
      <c r="P133" s="89"/>
      <c r="Q133" s="4"/>
    </row>
    <row r="134" spans="1:17" x14ac:dyDescent="0.25">
      <c r="A134" s="88"/>
      <c r="B134" s="89"/>
      <c r="C134" s="89"/>
      <c r="D134" s="89"/>
      <c r="E134" s="89"/>
      <c r="F134" s="89"/>
      <c r="G134" s="89"/>
      <c r="H134" s="89"/>
      <c r="I134" s="89"/>
      <c r="J134" s="89"/>
      <c r="K134" s="90"/>
      <c r="L134" s="89"/>
      <c r="M134" s="89"/>
      <c r="N134" s="90"/>
      <c r="O134" s="89"/>
      <c r="P134" s="89"/>
      <c r="Q134" s="4"/>
    </row>
    <row r="135" spans="1:17" x14ac:dyDescent="0.25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90"/>
      <c r="L135" s="89"/>
      <c r="M135" s="89"/>
      <c r="N135" s="90"/>
      <c r="O135" s="89"/>
      <c r="P135" s="89"/>
      <c r="Q135" s="4"/>
    </row>
    <row r="136" spans="1:17" x14ac:dyDescent="0.25">
      <c r="A136" s="88"/>
      <c r="B136" s="89"/>
      <c r="C136" s="89"/>
      <c r="D136" s="89"/>
      <c r="E136" s="89"/>
      <c r="F136" s="89"/>
      <c r="G136" s="89"/>
      <c r="H136" s="89"/>
      <c r="I136" s="89"/>
      <c r="J136" s="89"/>
      <c r="K136" s="90"/>
      <c r="L136" s="89"/>
      <c r="M136" s="89"/>
      <c r="N136" s="90"/>
      <c r="O136" s="89"/>
      <c r="P136" s="89"/>
      <c r="Q136" s="4"/>
    </row>
    <row r="137" spans="1:17" x14ac:dyDescent="0.25">
      <c r="A137" s="88"/>
      <c r="B137" s="89"/>
      <c r="C137" s="89"/>
      <c r="D137" s="89"/>
      <c r="E137" s="89"/>
      <c r="F137" s="89"/>
      <c r="G137" s="89"/>
      <c r="H137" s="89"/>
      <c r="I137" s="89"/>
      <c r="J137" s="89"/>
      <c r="K137" s="90"/>
      <c r="L137" s="89"/>
      <c r="M137" s="89"/>
      <c r="N137" s="90"/>
      <c r="O137" s="89"/>
      <c r="P137" s="89"/>
      <c r="Q137" s="4"/>
    </row>
    <row r="138" spans="1:17" x14ac:dyDescent="0.25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90"/>
      <c r="L138" s="89"/>
      <c r="M138" s="89"/>
      <c r="N138" s="90"/>
      <c r="O138" s="89"/>
      <c r="P138" s="89"/>
      <c r="Q138" s="4"/>
    </row>
    <row r="139" spans="1:17" x14ac:dyDescent="0.25">
      <c r="A139" s="88"/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89"/>
      <c r="M139" s="89"/>
      <c r="N139" s="90"/>
      <c r="O139" s="89"/>
      <c r="P139" s="89"/>
      <c r="Q139" s="4"/>
    </row>
    <row r="140" spans="1:17" x14ac:dyDescent="0.25">
      <c r="A140" s="88"/>
      <c r="B140" s="89"/>
      <c r="C140" s="89"/>
      <c r="D140" s="89"/>
      <c r="E140" s="89"/>
      <c r="F140" s="89"/>
      <c r="G140" s="89"/>
      <c r="H140" s="89"/>
      <c r="I140" s="89"/>
      <c r="J140" s="89"/>
      <c r="K140" s="90"/>
      <c r="L140" s="89"/>
      <c r="M140" s="89"/>
      <c r="N140" s="90"/>
      <c r="O140" s="89"/>
      <c r="P140" s="89"/>
      <c r="Q140" s="4"/>
    </row>
    <row r="141" spans="1:17" x14ac:dyDescent="0.25">
      <c r="A141" s="88"/>
      <c r="B141" s="89"/>
      <c r="C141" s="89"/>
      <c r="D141" s="89"/>
      <c r="E141" s="89"/>
      <c r="F141" s="89"/>
      <c r="G141" s="89"/>
      <c r="H141" s="89"/>
      <c r="I141" s="89"/>
      <c r="J141" s="89"/>
      <c r="K141" s="90"/>
      <c r="L141" s="89"/>
      <c r="M141" s="89"/>
      <c r="N141" s="90"/>
      <c r="O141" s="89"/>
      <c r="P141" s="89"/>
      <c r="Q141" s="4"/>
    </row>
    <row r="142" spans="1:17" x14ac:dyDescent="0.25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90"/>
      <c r="L142" s="89"/>
      <c r="M142" s="89"/>
      <c r="N142" s="90"/>
      <c r="O142" s="89"/>
      <c r="P142" s="89"/>
      <c r="Q142" s="4"/>
    </row>
    <row r="143" spans="1:17" x14ac:dyDescent="0.25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90"/>
      <c r="L143" s="89"/>
      <c r="M143" s="89"/>
      <c r="N143" s="90"/>
      <c r="O143" s="89"/>
      <c r="P143" s="89"/>
      <c r="Q143" s="4"/>
    </row>
    <row r="144" spans="1:17" x14ac:dyDescent="0.25">
      <c r="A144" s="88"/>
      <c r="B144" s="89"/>
      <c r="C144" s="89"/>
      <c r="D144" s="89"/>
      <c r="E144" s="89"/>
      <c r="F144" s="89"/>
      <c r="G144" s="89"/>
      <c r="H144" s="89"/>
      <c r="I144" s="89"/>
      <c r="J144" s="89"/>
      <c r="K144" s="90"/>
      <c r="L144" s="89"/>
      <c r="M144" s="89"/>
      <c r="N144" s="90"/>
      <c r="O144" s="89"/>
      <c r="P144" s="89"/>
      <c r="Q144" s="4"/>
    </row>
    <row r="145" spans="1:17" x14ac:dyDescent="0.25">
      <c r="A145" s="88"/>
      <c r="B145" s="89"/>
      <c r="C145" s="89"/>
      <c r="D145" s="89"/>
      <c r="E145" s="89"/>
      <c r="F145" s="89"/>
      <c r="G145" s="89"/>
      <c r="H145" s="89"/>
      <c r="I145" s="89"/>
      <c r="J145" s="89"/>
      <c r="K145" s="90"/>
      <c r="L145" s="89"/>
      <c r="M145" s="89"/>
      <c r="N145" s="90"/>
      <c r="O145" s="89"/>
      <c r="P145" s="89"/>
      <c r="Q145" s="4"/>
    </row>
    <row r="146" spans="1:17" x14ac:dyDescent="0.25">
      <c r="A146" s="88"/>
      <c r="B146" s="89"/>
      <c r="C146" s="89"/>
      <c r="D146" s="89"/>
      <c r="E146" s="89"/>
      <c r="F146" s="89"/>
      <c r="G146" s="89"/>
      <c r="H146" s="89"/>
      <c r="I146" s="89"/>
      <c r="J146" s="89"/>
      <c r="K146" s="90"/>
      <c r="L146" s="89"/>
      <c r="M146" s="89"/>
      <c r="N146" s="90"/>
      <c r="O146" s="89"/>
      <c r="P146" s="89"/>
      <c r="Q146" s="4"/>
    </row>
    <row r="147" spans="1:17" x14ac:dyDescent="0.25">
      <c r="A147" s="88"/>
      <c r="B147" s="89"/>
      <c r="C147" s="89"/>
      <c r="D147" s="89"/>
      <c r="E147" s="89"/>
      <c r="F147" s="89"/>
      <c r="G147" s="89"/>
      <c r="H147" s="89"/>
      <c r="I147" s="89"/>
      <c r="J147" s="89"/>
      <c r="K147" s="90"/>
      <c r="L147" s="89"/>
      <c r="M147" s="89"/>
      <c r="N147" s="90"/>
      <c r="O147" s="89"/>
      <c r="P147" s="89"/>
      <c r="Q147" s="4"/>
    </row>
    <row r="148" spans="1:17" x14ac:dyDescent="0.25">
      <c r="A148" s="88"/>
      <c r="B148" s="89"/>
      <c r="C148" s="89"/>
      <c r="D148" s="89"/>
      <c r="E148" s="89"/>
      <c r="F148" s="89"/>
      <c r="G148" s="89"/>
      <c r="H148" s="89"/>
      <c r="I148" s="89"/>
      <c r="J148" s="89"/>
      <c r="K148" s="90"/>
      <c r="L148" s="89"/>
      <c r="M148" s="89"/>
      <c r="N148" s="90"/>
      <c r="O148" s="89"/>
      <c r="P148" s="89"/>
      <c r="Q148" s="4"/>
    </row>
    <row r="149" spans="1:17" x14ac:dyDescent="0.25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90"/>
      <c r="L149" s="89"/>
      <c r="M149" s="89"/>
      <c r="N149" s="90"/>
      <c r="O149" s="89"/>
      <c r="P149" s="89"/>
      <c r="Q149" s="4"/>
    </row>
    <row r="150" spans="1:17" x14ac:dyDescent="0.25">
      <c r="A150" s="88"/>
      <c r="B150" s="89"/>
      <c r="C150" s="89"/>
      <c r="D150" s="89"/>
      <c r="E150" s="89"/>
      <c r="F150" s="89"/>
      <c r="G150" s="89"/>
      <c r="H150" s="89"/>
      <c r="I150" s="89"/>
      <c r="J150" s="89"/>
      <c r="K150" s="90"/>
      <c r="L150" s="89"/>
      <c r="M150" s="89"/>
      <c r="N150" s="90"/>
      <c r="O150" s="89"/>
      <c r="P150" s="89"/>
      <c r="Q150" s="4"/>
    </row>
    <row r="151" spans="1:17" x14ac:dyDescent="0.25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90"/>
      <c r="L151" s="89"/>
      <c r="M151" s="89"/>
      <c r="N151" s="90"/>
      <c r="O151" s="89"/>
      <c r="P151" s="89"/>
      <c r="Q151" s="4"/>
    </row>
    <row r="152" spans="1:17" x14ac:dyDescent="0.25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90"/>
      <c r="L152" s="89"/>
      <c r="M152" s="89"/>
      <c r="N152" s="90"/>
      <c r="O152" s="89"/>
      <c r="P152" s="89"/>
      <c r="Q152" s="4"/>
    </row>
    <row r="153" spans="1:17" x14ac:dyDescent="0.25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90"/>
      <c r="L153" s="89"/>
      <c r="M153" s="89"/>
      <c r="N153" s="90"/>
      <c r="O153" s="89"/>
      <c r="P153" s="89"/>
      <c r="Q153" s="4"/>
    </row>
    <row r="154" spans="1:17" x14ac:dyDescent="0.25">
      <c r="A154" s="88"/>
      <c r="B154" s="89"/>
      <c r="C154" s="89"/>
      <c r="D154" s="89"/>
      <c r="E154" s="89"/>
      <c r="F154" s="89"/>
      <c r="G154" s="89"/>
      <c r="H154" s="89"/>
      <c r="I154" s="89"/>
      <c r="J154" s="89"/>
      <c r="K154" s="90"/>
      <c r="L154" s="89"/>
      <c r="M154" s="89"/>
      <c r="N154" s="90"/>
      <c r="O154" s="89"/>
      <c r="P154" s="89"/>
      <c r="Q154" s="4"/>
    </row>
    <row r="155" spans="1:17" x14ac:dyDescent="0.25">
      <c r="A155" s="88"/>
      <c r="B155" s="89"/>
      <c r="C155" s="89"/>
      <c r="D155" s="89"/>
      <c r="E155" s="89"/>
      <c r="F155" s="89"/>
      <c r="G155" s="89"/>
      <c r="H155" s="89"/>
      <c r="I155" s="89"/>
      <c r="J155" s="89"/>
      <c r="K155" s="90"/>
      <c r="L155" s="89"/>
      <c r="M155" s="89"/>
      <c r="N155" s="90"/>
      <c r="O155" s="89"/>
      <c r="P155" s="89"/>
      <c r="Q155" s="4"/>
    </row>
    <row r="156" spans="1:17" x14ac:dyDescent="0.25">
      <c r="A156" s="88"/>
      <c r="B156" s="89"/>
      <c r="C156" s="89"/>
      <c r="D156" s="89"/>
      <c r="E156" s="89"/>
      <c r="F156" s="89"/>
      <c r="G156" s="89"/>
      <c r="H156" s="89"/>
      <c r="I156" s="89"/>
      <c r="J156" s="89"/>
      <c r="K156" s="90"/>
      <c r="L156" s="89"/>
      <c r="M156" s="89"/>
      <c r="N156" s="90"/>
      <c r="O156" s="89"/>
      <c r="P156" s="89"/>
      <c r="Q156" s="4"/>
    </row>
    <row r="157" spans="1:17" x14ac:dyDescent="0.25">
      <c r="A157" s="88"/>
      <c r="B157" s="89"/>
      <c r="C157" s="89"/>
      <c r="D157" s="89"/>
      <c r="E157" s="89"/>
      <c r="F157" s="89"/>
      <c r="G157" s="89"/>
      <c r="H157" s="89"/>
      <c r="I157" s="89"/>
      <c r="J157" s="89"/>
      <c r="K157" s="90"/>
      <c r="L157" s="89"/>
      <c r="M157" s="89"/>
      <c r="N157" s="90"/>
      <c r="O157" s="89"/>
      <c r="P157" s="89"/>
      <c r="Q157" s="4"/>
    </row>
    <row r="158" spans="1:17" x14ac:dyDescent="0.25">
      <c r="A158" s="88"/>
      <c r="B158" s="89"/>
      <c r="C158" s="89"/>
      <c r="D158" s="89"/>
      <c r="E158" s="89"/>
      <c r="F158" s="89"/>
      <c r="G158" s="89"/>
      <c r="H158" s="89"/>
      <c r="I158" s="89"/>
      <c r="J158" s="89"/>
      <c r="K158" s="90"/>
      <c r="L158" s="89"/>
      <c r="M158" s="89"/>
      <c r="N158" s="90"/>
      <c r="O158" s="89"/>
      <c r="P158" s="89"/>
      <c r="Q158" s="4"/>
    </row>
    <row r="159" spans="1:17" x14ac:dyDescent="0.25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90"/>
      <c r="L159" s="89"/>
      <c r="M159" s="89"/>
      <c r="N159" s="90"/>
      <c r="O159" s="89"/>
      <c r="P159" s="89"/>
      <c r="Q159" s="4"/>
    </row>
    <row r="160" spans="1:17" x14ac:dyDescent="0.25">
      <c r="A160" s="88"/>
      <c r="B160" s="89"/>
      <c r="C160" s="89"/>
      <c r="D160" s="89"/>
      <c r="E160" s="89"/>
      <c r="F160" s="89"/>
      <c r="G160" s="89"/>
      <c r="H160" s="89"/>
      <c r="I160" s="89"/>
      <c r="J160" s="89"/>
      <c r="K160" s="90"/>
      <c r="L160" s="89"/>
      <c r="M160" s="89"/>
      <c r="N160" s="90"/>
      <c r="O160" s="89"/>
      <c r="P160" s="89"/>
      <c r="Q160" s="4"/>
    </row>
    <row r="161" spans="1:17" x14ac:dyDescent="0.25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90"/>
      <c r="L161" s="89"/>
      <c r="M161" s="89"/>
      <c r="N161" s="90"/>
      <c r="O161" s="89"/>
      <c r="P161" s="89"/>
      <c r="Q161" s="4"/>
    </row>
    <row r="162" spans="1:17" x14ac:dyDescent="0.25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90"/>
      <c r="L162" s="89"/>
      <c r="M162" s="89"/>
      <c r="N162" s="90"/>
      <c r="O162" s="89"/>
      <c r="P162" s="89"/>
      <c r="Q162" s="4"/>
    </row>
    <row r="163" spans="1:17" x14ac:dyDescent="0.25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90"/>
      <c r="L163" s="89"/>
      <c r="M163" s="89"/>
      <c r="N163" s="90"/>
      <c r="O163" s="89"/>
      <c r="P163" s="89"/>
      <c r="Q163" s="4"/>
    </row>
    <row r="164" spans="1:17" x14ac:dyDescent="0.25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90"/>
      <c r="L164" s="89"/>
      <c r="M164" s="89"/>
      <c r="N164" s="90"/>
      <c r="O164" s="89"/>
      <c r="P164" s="89"/>
      <c r="Q164" s="4"/>
    </row>
    <row r="165" spans="1:17" x14ac:dyDescent="0.2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90"/>
      <c r="L165" s="89"/>
      <c r="M165" s="89"/>
      <c r="N165" s="90"/>
      <c r="O165" s="89"/>
      <c r="P165" s="89"/>
      <c r="Q165" s="4"/>
    </row>
    <row r="166" spans="1:17" x14ac:dyDescent="0.25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90"/>
      <c r="L166" s="89"/>
      <c r="M166" s="89"/>
      <c r="N166" s="90"/>
      <c r="O166" s="89"/>
      <c r="P166" s="89"/>
      <c r="Q166" s="4"/>
    </row>
    <row r="167" spans="1:17" x14ac:dyDescent="0.25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90"/>
      <c r="L167" s="89"/>
      <c r="M167" s="89"/>
      <c r="N167" s="90"/>
      <c r="O167" s="89"/>
      <c r="P167" s="89"/>
      <c r="Q167" s="4"/>
    </row>
    <row r="168" spans="1:17" x14ac:dyDescent="0.25">
      <c r="A168" s="88"/>
      <c r="B168" s="89"/>
      <c r="C168" s="89"/>
      <c r="D168" s="89"/>
      <c r="E168" s="89"/>
      <c r="F168" s="89"/>
      <c r="G168" s="89"/>
      <c r="H168" s="89"/>
      <c r="I168" s="89"/>
      <c r="J168" s="89"/>
      <c r="K168" s="90"/>
      <c r="L168" s="89"/>
      <c r="M168" s="89"/>
      <c r="N168" s="90"/>
      <c r="O168" s="89"/>
      <c r="P168" s="89"/>
      <c r="Q168" s="4"/>
    </row>
    <row r="169" spans="1:17" x14ac:dyDescent="0.25">
      <c r="A169" s="88"/>
      <c r="B169" s="89"/>
      <c r="C169" s="89"/>
      <c r="D169" s="89"/>
      <c r="E169" s="89"/>
      <c r="F169" s="89"/>
      <c r="G169" s="89"/>
      <c r="H169" s="89"/>
      <c r="I169" s="89"/>
      <c r="J169" s="89"/>
      <c r="K169" s="90"/>
      <c r="L169" s="89"/>
      <c r="M169" s="89"/>
      <c r="N169" s="90"/>
      <c r="O169" s="89"/>
      <c r="P169" s="89"/>
      <c r="Q169" s="4"/>
    </row>
    <row r="170" spans="1:17" x14ac:dyDescent="0.25">
      <c r="A170" s="88"/>
      <c r="B170" s="89"/>
      <c r="C170" s="89"/>
      <c r="D170" s="89"/>
      <c r="E170" s="89"/>
      <c r="F170" s="89"/>
      <c r="G170" s="89"/>
      <c r="H170" s="89"/>
      <c r="I170" s="89"/>
      <c r="J170" s="89"/>
      <c r="K170" s="90"/>
      <c r="L170" s="89"/>
      <c r="M170" s="89"/>
      <c r="N170" s="90"/>
      <c r="O170" s="89"/>
      <c r="P170" s="89"/>
      <c r="Q170" s="4"/>
    </row>
    <row r="171" spans="1:17" x14ac:dyDescent="0.25">
      <c r="A171" s="88"/>
      <c r="B171" s="89"/>
      <c r="C171" s="89"/>
      <c r="D171" s="89"/>
      <c r="E171" s="89"/>
      <c r="F171" s="89"/>
      <c r="G171" s="89"/>
      <c r="H171" s="89"/>
      <c r="I171" s="89"/>
      <c r="J171" s="89"/>
      <c r="K171" s="90"/>
      <c r="L171" s="89"/>
      <c r="M171" s="89"/>
      <c r="N171" s="90"/>
      <c r="O171" s="89"/>
      <c r="P171" s="89"/>
      <c r="Q171" s="4"/>
    </row>
    <row r="172" spans="1:17" x14ac:dyDescent="0.25">
      <c r="A172" s="88"/>
      <c r="B172" s="89"/>
      <c r="C172" s="89"/>
      <c r="D172" s="89"/>
      <c r="E172" s="89"/>
      <c r="F172" s="89"/>
      <c r="G172" s="89"/>
      <c r="H172" s="89"/>
      <c r="I172" s="89"/>
      <c r="J172" s="89"/>
      <c r="K172" s="90"/>
      <c r="L172" s="89"/>
      <c r="M172" s="89"/>
      <c r="N172" s="90"/>
      <c r="O172" s="89"/>
      <c r="P172" s="89"/>
      <c r="Q172" s="4"/>
    </row>
    <row r="173" spans="1:17" x14ac:dyDescent="0.25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90"/>
      <c r="L173" s="89"/>
      <c r="M173" s="89"/>
      <c r="N173" s="90"/>
      <c r="O173" s="89"/>
      <c r="P173" s="89"/>
      <c r="Q173" s="4"/>
    </row>
    <row r="174" spans="1:17" x14ac:dyDescent="0.25">
      <c r="A174" s="88"/>
      <c r="B174" s="89"/>
      <c r="C174" s="89"/>
      <c r="D174" s="89"/>
      <c r="E174" s="89"/>
      <c r="F174" s="89"/>
      <c r="G174" s="89"/>
      <c r="H174" s="89"/>
      <c r="I174" s="89"/>
      <c r="J174" s="89"/>
      <c r="K174" s="90"/>
      <c r="L174" s="89"/>
      <c r="M174" s="89"/>
      <c r="N174" s="90"/>
      <c r="O174" s="89"/>
      <c r="P174" s="89"/>
      <c r="Q174" s="4"/>
    </row>
    <row r="175" spans="1:17" x14ac:dyDescent="0.25">
      <c r="A175" s="88"/>
      <c r="B175" s="89"/>
      <c r="C175" s="89"/>
      <c r="D175" s="89"/>
      <c r="E175" s="89"/>
      <c r="F175" s="89"/>
      <c r="G175" s="89"/>
      <c r="H175" s="89"/>
      <c r="I175" s="89"/>
      <c r="J175" s="89"/>
      <c r="K175" s="90"/>
      <c r="L175" s="89"/>
      <c r="M175" s="89"/>
      <c r="N175" s="90"/>
      <c r="O175" s="89"/>
      <c r="P175" s="89"/>
      <c r="Q175" s="4"/>
    </row>
    <row r="176" spans="1:17" x14ac:dyDescent="0.25">
      <c r="A176" s="88"/>
      <c r="B176" s="89"/>
      <c r="C176" s="89"/>
      <c r="D176" s="89"/>
      <c r="E176" s="89"/>
      <c r="F176" s="89"/>
      <c r="G176" s="89"/>
      <c r="H176" s="89"/>
      <c r="I176" s="89"/>
      <c r="J176" s="89"/>
      <c r="K176" s="90"/>
      <c r="L176" s="89"/>
      <c r="M176" s="89"/>
      <c r="N176" s="90"/>
      <c r="O176" s="89"/>
      <c r="P176" s="89"/>
      <c r="Q176" s="4"/>
    </row>
    <row r="177" spans="1:17" x14ac:dyDescent="0.25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90"/>
      <c r="L177" s="89"/>
      <c r="M177" s="89"/>
      <c r="N177" s="90"/>
      <c r="O177" s="89"/>
      <c r="P177" s="89"/>
      <c r="Q177" s="4"/>
    </row>
    <row r="178" spans="1:17" x14ac:dyDescent="0.25">
      <c r="A178" s="88"/>
      <c r="B178" s="89"/>
      <c r="C178" s="89"/>
      <c r="D178" s="89"/>
      <c r="E178" s="89"/>
      <c r="F178" s="89"/>
      <c r="G178" s="89"/>
      <c r="H178" s="89"/>
      <c r="I178" s="89"/>
      <c r="J178" s="89"/>
      <c r="K178" s="90"/>
      <c r="L178" s="89"/>
      <c r="M178" s="89"/>
      <c r="N178" s="90"/>
      <c r="O178" s="89"/>
      <c r="P178" s="89"/>
      <c r="Q178" s="4"/>
    </row>
    <row r="179" spans="1:17" x14ac:dyDescent="0.25">
      <c r="A179" s="88"/>
      <c r="B179" s="89"/>
      <c r="C179" s="89"/>
      <c r="D179" s="89"/>
      <c r="E179" s="89"/>
      <c r="F179" s="89"/>
      <c r="G179" s="89"/>
      <c r="H179" s="89"/>
      <c r="I179" s="89"/>
      <c r="J179" s="89"/>
      <c r="K179" s="90"/>
      <c r="L179" s="89"/>
      <c r="M179" s="89"/>
      <c r="N179" s="90"/>
      <c r="O179" s="89"/>
      <c r="P179" s="89"/>
      <c r="Q179" s="4"/>
    </row>
    <row r="180" spans="1:17" x14ac:dyDescent="0.25">
      <c r="A180" s="88"/>
      <c r="B180" s="89"/>
      <c r="C180" s="89"/>
      <c r="D180" s="89"/>
      <c r="E180" s="89"/>
      <c r="F180" s="89"/>
      <c r="G180" s="89"/>
      <c r="H180" s="89"/>
      <c r="I180" s="89"/>
      <c r="J180" s="89"/>
      <c r="K180" s="90"/>
      <c r="L180" s="89"/>
      <c r="M180" s="89"/>
      <c r="N180" s="90"/>
      <c r="O180" s="89"/>
      <c r="P180" s="89"/>
      <c r="Q180" s="4"/>
    </row>
    <row r="181" spans="1:17" x14ac:dyDescent="0.25">
      <c r="A181" s="88"/>
      <c r="B181" s="89"/>
      <c r="C181" s="89"/>
      <c r="D181" s="89"/>
      <c r="E181" s="89"/>
      <c r="F181" s="89"/>
      <c r="G181" s="89"/>
      <c r="H181" s="89"/>
      <c r="I181" s="89"/>
      <c r="J181" s="89"/>
      <c r="K181" s="90"/>
      <c r="L181" s="89"/>
      <c r="M181" s="89"/>
      <c r="N181" s="90"/>
      <c r="O181" s="89"/>
      <c r="P181" s="89"/>
      <c r="Q181" s="4"/>
    </row>
    <row r="182" spans="1:17" x14ac:dyDescent="0.25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90"/>
      <c r="L182" s="89"/>
      <c r="M182" s="89"/>
      <c r="N182" s="90"/>
      <c r="O182" s="89"/>
      <c r="P182" s="89"/>
      <c r="Q182" s="4"/>
    </row>
    <row r="183" spans="1:17" x14ac:dyDescent="0.25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90"/>
      <c r="L183" s="89"/>
      <c r="M183" s="89"/>
      <c r="N183" s="90"/>
      <c r="O183" s="89"/>
      <c r="P183" s="89"/>
      <c r="Q183" s="4"/>
    </row>
    <row r="184" spans="1:17" x14ac:dyDescent="0.25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90"/>
      <c r="L184" s="89"/>
      <c r="M184" s="89"/>
      <c r="N184" s="90"/>
      <c r="O184" s="89"/>
      <c r="P184" s="89"/>
      <c r="Q184" s="4"/>
    </row>
    <row r="185" spans="1:17" x14ac:dyDescent="0.25">
      <c r="A185" s="88"/>
      <c r="B185" s="89"/>
      <c r="C185" s="89"/>
      <c r="D185" s="89"/>
      <c r="E185" s="89"/>
      <c r="F185" s="89"/>
      <c r="G185" s="89"/>
      <c r="H185" s="89"/>
      <c r="I185" s="89"/>
      <c r="J185" s="89"/>
      <c r="K185" s="90"/>
      <c r="L185" s="89"/>
      <c r="M185" s="89"/>
      <c r="N185" s="90"/>
      <c r="O185" s="89"/>
      <c r="P185" s="89"/>
      <c r="Q185" s="4"/>
    </row>
    <row r="186" spans="1:17" x14ac:dyDescent="0.25">
      <c r="A186" s="88"/>
      <c r="B186" s="89"/>
      <c r="C186" s="89"/>
      <c r="D186" s="89"/>
      <c r="E186" s="89"/>
      <c r="F186" s="89"/>
      <c r="G186" s="89"/>
      <c r="H186" s="89"/>
      <c r="I186" s="89"/>
      <c r="J186" s="89"/>
      <c r="K186" s="90"/>
      <c r="L186" s="89"/>
      <c r="M186" s="89"/>
      <c r="N186" s="90"/>
      <c r="O186" s="89"/>
      <c r="P186" s="89"/>
      <c r="Q186" s="4"/>
    </row>
    <row r="187" spans="1:17" x14ac:dyDescent="0.25">
      <c r="A187" s="88"/>
      <c r="B187" s="89"/>
      <c r="C187" s="89"/>
      <c r="D187" s="89"/>
      <c r="E187" s="89"/>
      <c r="F187" s="89"/>
      <c r="G187" s="89"/>
      <c r="H187" s="89"/>
      <c r="I187" s="89"/>
      <c r="J187" s="89"/>
      <c r="K187" s="90"/>
      <c r="L187" s="89"/>
      <c r="M187" s="89"/>
      <c r="N187" s="90"/>
      <c r="O187" s="89"/>
      <c r="P187" s="89"/>
      <c r="Q187" s="4"/>
    </row>
    <row r="188" spans="1:17" x14ac:dyDescent="0.25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90"/>
      <c r="L188" s="89"/>
      <c r="M188" s="89"/>
      <c r="N188" s="90"/>
      <c r="O188" s="89"/>
      <c r="P188" s="89"/>
      <c r="Q188" s="4"/>
    </row>
    <row r="189" spans="1:17" x14ac:dyDescent="0.25">
      <c r="A189" s="88"/>
      <c r="B189" s="89"/>
      <c r="C189" s="89"/>
      <c r="D189" s="89"/>
      <c r="E189" s="89"/>
      <c r="F189" s="89"/>
      <c r="G189" s="89"/>
      <c r="H189" s="89"/>
      <c r="I189" s="89"/>
      <c r="J189" s="89"/>
      <c r="K189" s="90"/>
      <c r="L189" s="89"/>
      <c r="M189" s="89"/>
      <c r="N189" s="90"/>
      <c r="O189" s="89"/>
      <c r="P189" s="89"/>
      <c r="Q189" s="4"/>
    </row>
    <row r="190" spans="1:17" x14ac:dyDescent="0.25">
      <c r="A190" s="88"/>
      <c r="B190" s="89"/>
      <c r="C190" s="89"/>
      <c r="D190" s="89"/>
      <c r="E190" s="89"/>
      <c r="F190" s="89"/>
      <c r="G190" s="89"/>
      <c r="H190" s="89"/>
      <c r="I190" s="89"/>
      <c r="J190" s="89"/>
      <c r="K190" s="90"/>
      <c r="L190" s="89"/>
      <c r="M190" s="89"/>
      <c r="N190" s="90"/>
      <c r="O190" s="89"/>
      <c r="P190" s="89"/>
      <c r="Q190" s="4"/>
    </row>
    <row r="191" spans="1:17" x14ac:dyDescent="0.25">
      <c r="A191" s="88"/>
      <c r="B191" s="89"/>
      <c r="C191" s="89"/>
      <c r="D191" s="89"/>
      <c r="E191" s="89"/>
      <c r="F191" s="89"/>
      <c r="G191" s="89"/>
      <c r="H191" s="89"/>
      <c r="I191" s="89"/>
      <c r="J191" s="89"/>
      <c r="K191" s="90"/>
      <c r="L191" s="89"/>
      <c r="M191" s="89"/>
      <c r="N191" s="90"/>
      <c r="O191" s="89"/>
      <c r="P191" s="89"/>
      <c r="Q191" s="4"/>
    </row>
    <row r="192" spans="1:17" x14ac:dyDescent="0.25">
      <c r="A192" s="88"/>
      <c r="B192" s="89"/>
      <c r="C192" s="89"/>
      <c r="D192" s="89"/>
      <c r="E192" s="89"/>
      <c r="F192" s="89"/>
      <c r="G192" s="89"/>
      <c r="H192" s="89"/>
      <c r="I192" s="89"/>
      <c r="J192" s="89"/>
      <c r="K192" s="90"/>
      <c r="L192" s="89"/>
      <c r="M192" s="89"/>
      <c r="N192" s="90"/>
      <c r="O192" s="89"/>
      <c r="P192" s="89"/>
      <c r="Q192" s="4"/>
    </row>
    <row r="193" spans="1:17" x14ac:dyDescent="0.25">
      <c r="A193" s="88"/>
      <c r="B193" s="89"/>
      <c r="C193" s="89"/>
      <c r="D193" s="89"/>
      <c r="E193" s="89"/>
      <c r="F193" s="89"/>
      <c r="G193" s="89"/>
      <c r="H193" s="89"/>
      <c r="I193" s="89"/>
      <c r="J193" s="89"/>
      <c r="K193" s="90"/>
      <c r="L193" s="89"/>
      <c r="M193" s="89"/>
      <c r="N193" s="90"/>
      <c r="O193" s="89"/>
      <c r="P193" s="89"/>
      <c r="Q193" s="4"/>
    </row>
    <row r="194" spans="1:17" x14ac:dyDescent="0.25">
      <c r="A194" s="88"/>
      <c r="B194" s="89"/>
      <c r="C194" s="89"/>
      <c r="D194" s="89"/>
      <c r="E194" s="89"/>
      <c r="F194" s="89"/>
      <c r="G194" s="89"/>
      <c r="H194" s="89"/>
      <c r="I194" s="89"/>
      <c r="J194" s="89"/>
      <c r="K194" s="90"/>
      <c r="L194" s="89"/>
      <c r="M194" s="89"/>
      <c r="N194" s="90"/>
      <c r="O194" s="89"/>
      <c r="P194" s="89"/>
      <c r="Q194" s="4"/>
    </row>
    <row r="195" spans="1:17" x14ac:dyDescent="0.25">
      <c r="A195" s="88"/>
      <c r="B195" s="89"/>
      <c r="C195" s="89"/>
      <c r="D195" s="89"/>
      <c r="E195" s="89"/>
      <c r="F195" s="89"/>
      <c r="G195" s="89"/>
      <c r="H195" s="89"/>
      <c r="I195" s="89"/>
      <c r="J195" s="89"/>
      <c r="K195" s="90"/>
      <c r="L195" s="89"/>
      <c r="M195" s="89"/>
      <c r="N195" s="90"/>
      <c r="O195" s="89"/>
      <c r="P195" s="89"/>
      <c r="Q195" s="4"/>
    </row>
    <row r="196" spans="1:17" x14ac:dyDescent="0.25">
      <c r="A196" s="88"/>
      <c r="B196" s="89"/>
      <c r="C196" s="89"/>
      <c r="D196" s="89"/>
      <c r="E196" s="89"/>
      <c r="F196" s="89"/>
      <c r="G196" s="89"/>
      <c r="H196" s="89"/>
      <c r="I196" s="89"/>
      <c r="J196" s="89"/>
      <c r="K196" s="90"/>
      <c r="L196" s="89"/>
      <c r="M196" s="89"/>
      <c r="N196" s="90"/>
      <c r="O196" s="89"/>
      <c r="P196" s="89"/>
      <c r="Q196" s="4"/>
    </row>
    <row r="197" spans="1:17" x14ac:dyDescent="0.25">
      <c r="A197" s="88"/>
      <c r="B197" s="89"/>
      <c r="C197" s="89"/>
      <c r="D197" s="89"/>
      <c r="E197" s="89"/>
      <c r="F197" s="89"/>
      <c r="G197" s="89"/>
      <c r="H197" s="89"/>
      <c r="I197" s="89"/>
      <c r="J197" s="89"/>
      <c r="K197" s="90"/>
      <c r="L197" s="89"/>
      <c r="M197" s="89"/>
      <c r="N197" s="90"/>
      <c r="O197" s="89"/>
      <c r="P197" s="89"/>
      <c r="Q197" s="4"/>
    </row>
    <row r="198" spans="1:17" x14ac:dyDescent="0.25">
      <c r="A198" s="88"/>
      <c r="B198" s="89"/>
      <c r="C198" s="89"/>
      <c r="D198" s="89"/>
      <c r="E198" s="89"/>
      <c r="F198" s="89"/>
      <c r="G198" s="89"/>
      <c r="H198" s="89"/>
      <c r="I198" s="89"/>
      <c r="J198" s="89"/>
      <c r="K198" s="90"/>
      <c r="L198" s="89"/>
      <c r="M198" s="89"/>
      <c r="N198" s="90"/>
      <c r="O198" s="89"/>
      <c r="P198" s="89"/>
      <c r="Q198" s="4"/>
    </row>
    <row r="199" spans="1:17" x14ac:dyDescent="0.25">
      <c r="A199" s="88"/>
      <c r="B199" s="89"/>
      <c r="C199" s="89"/>
      <c r="D199" s="89"/>
      <c r="E199" s="89"/>
      <c r="F199" s="89"/>
      <c r="G199" s="89"/>
      <c r="H199" s="89"/>
      <c r="I199" s="89"/>
      <c r="J199" s="89"/>
      <c r="K199" s="90"/>
      <c r="L199" s="89"/>
      <c r="M199" s="89"/>
      <c r="N199" s="90"/>
      <c r="O199" s="89"/>
      <c r="P199" s="89"/>
      <c r="Q199" s="4"/>
    </row>
    <row r="200" spans="1:17" x14ac:dyDescent="0.25">
      <c r="A200" s="88"/>
      <c r="B200" s="89"/>
      <c r="C200" s="89"/>
      <c r="D200" s="89"/>
      <c r="E200" s="89"/>
      <c r="F200" s="89"/>
      <c r="G200" s="89"/>
      <c r="H200" s="89"/>
      <c r="I200" s="89"/>
      <c r="J200" s="89"/>
      <c r="K200" s="90"/>
      <c r="L200" s="89"/>
      <c r="M200" s="89"/>
      <c r="N200" s="90"/>
      <c r="O200" s="89"/>
      <c r="P200" s="89"/>
      <c r="Q200" s="4"/>
    </row>
    <row r="201" spans="1:17" x14ac:dyDescent="0.25">
      <c r="A201" s="88"/>
      <c r="B201" s="89"/>
      <c r="C201" s="89"/>
      <c r="D201" s="89"/>
      <c r="E201" s="89"/>
      <c r="F201" s="89"/>
      <c r="G201" s="89"/>
      <c r="H201" s="89"/>
      <c r="I201" s="89"/>
      <c r="J201" s="89"/>
      <c r="K201" s="90"/>
      <c r="L201" s="89"/>
      <c r="M201" s="89"/>
      <c r="N201" s="90"/>
      <c r="O201" s="89"/>
      <c r="P201" s="89"/>
      <c r="Q201" s="4"/>
    </row>
    <row r="202" spans="1:17" x14ac:dyDescent="0.25">
      <c r="A202" s="88"/>
      <c r="B202" s="89"/>
      <c r="C202" s="89"/>
      <c r="D202" s="89"/>
      <c r="E202" s="89"/>
      <c r="F202" s="89"/>
      <c r="G202" s="89"/>
      <c r="H202" s="89"/>
      <c r="I202" s="89"/>
      <c r="J202" s="89"/>
      <c r="K202" s="90"/>
      <c r="L202" s="89"/>
      <c r="M202" s="89"/>
      <c r="N202" s="90"/>
      <c r="O202" s="89"/>
      <c r="P202" s="89"/>
      <c r="Q202" s="4"/>
    </row>
    <row r="203" spans="1:17" ht="15" customHeight="1" x14ac:dyDescent="0.25">
      <c r="A203" s="88"/>
      <c r="B203" s="89"/>
      <c r="C203" s="89"/>
      <c r="D203" s="89"/>
      <c r="E203" s="89"/>
      <c r="F203" s="89"/>
      <c r="G203" s="89"/>
      <c r="H203" s="89"/>
      <c r="I203" s="89"/>
      <c r="J203" s="89"/>
      <c r="K203" s="90"/>
      <c r="L203" s="89"/>
      <c r="M203" s="89"/>
      <c r="N203" s="90"/>
      <c r="O203" s="89"/>
      <c r="P203" s="89"/>
      <c r="Q203" s="4"/>
    </row>
    <row r="204" spans="1:17" ht="18.75" customHeight="1" x14ac:dyDescent="0.25">
      <c r="Q204" s="4"/>
    </row>
    <row r="205" spans="1:17" ht="18.75" customHeight="1" x14ac:dyDescent="0.25">
      <c r="Q205" s="4"/>
    </row>
    <row r="206" spans="1:17" ht="18.75" customHeight="1" x14ac:dyDescent="0.25">
      <c r="Q206" s="4"/>
    </row>
  </sheetData>
  <sheetProtection algorithmName="SHA-512" hashValue="2enWNjHU+4ruecOTVqHmAamQaNTT31+iaErwxfbZELLPwCls8jCPy0jAKaDY49khcujZ0flrLFktTkLnt4VYcw==" saltValue="4w9u5PqBVh0TO+PkNMOSjQ==" spinCount="100000" sheet="1" objects="1" scenarios="1"/>
  <mergeCells count="29">
    <mergeCell ref="P9:P10"/>
    <mergeCell ref="A3:H3"/>
    <mergeCell ref="I3:P3"/>
    <mergeCell ref="A4:H4"/>
    <mergeCell ref="I4:P4"/>
    <mergeCell ref="A6:H6"/>
    <mergeCell ref="I6:P6"/>
    <mergeCell ref="A5:H5"/>
    <mergeCell ref="I5:P5"/>
    <mergeCell ref="A7:A10"/>
    <mergeCell ref="B7:E7"/>
    <mergeCell ref="F7:P7"/>
    <mergeCell ref="B8:B10"/>
    <mergeCell ref="A2:P2"/>
    <mergeCell ref="H8:H10"/>
    <mergeCell ref="I8:I10"/>
    <mergeCell ref="J8:J10"/>
    <mergeCell ref="K8:M8"/>
    <mergeCell ref="N8:P8"/>
    <mergeCell ref="K9:K10"/>
    <mergeCell ref="L9:L10"/>
    <mergeCell ref="C8:C10"/>
    <mergeCell ref="D8:D10"/>
    <mergeCell ref="E8:E10"/>
    <mergeCell ref="F8:F10"/>
    <mergeCell ref="G8:G10"/>
    <mergeCell ref="M9:M10"/>
    <mergeCell ref="N9:N10"/>
    <mergeCell ref="O9:O10"/>
  </mergeCells>
  <pageMargins left="0.7" right="0.7" top="0.75" bottom="0.75" header="0.3" footer="0.3"/>
  <pageSetup scale="5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پردازش!$J$7:$J$8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K54"/>
  <sheetViews>
    <sheetView rightToLeft="1" topLeftCell="J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5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30</v>
      </c>
      <c r="C1" s="19" t="s">
        <v>29</v>
      </c>
      <c r="D1" s="19" t="s">
        <v>28</v>
      </c>
      <c r="E1" s="19" t="s">
        <v>27</v>
      </c>
      <c r="F1" s="19" t="s">
        <v>26</v>
      </c>
      <c r="G1" s="19" t="s">
        <v>25</v>
      </c>
      <c r="H1" s="19" t="s">
        <v>24</v>
      </c>
      <c r="I1" s="20" t="s">
        <v>23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75" t="s">
        <v>18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3" t="s">
        <v>19</v>
      </c>
      <c r="R2" s="22"/>
      <c r="S2" s="23" t="e">
        <f>پردازش!C7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74"/>
      <c r="R3" s="22" t="s">
        <v>31</v>
      </c>
      <c r="S3" s="27">
        <f>پردازش!C6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SFx2hUx6DhACKNfZ00vWUedKvVLYABmxwozxzKTQjRRqEye3mjuF91YaQ1yLtQ6w/sasZzKRcMESBuz0muw9Hw==" saltValue="oPLlTTamM7dQKw7syFjovw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K54"/>
  <sheetViews>
    <sheetView rightToLeft="1" workbookViewId="0">
      <selection activeCell="L12" sqref="L12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30</v>
      </c>
      <c r="C1" s="19" t="s">
        <v>29</v>
      </c>
      <c r="D1" s="19" t="s">
        <v>28</v>
      </c>
      <c r="E1" s="19" t="s">
        <v>27</v>
      </c>
      <c r="F1" s="19" t="s">
        <v>26</v>
      </c>
      <c r="G1" s="19" t="s">
        <v>25</v>
      </c>
      <c r="H1" s="19" t="s">
        <v>24</v>
      </c>
      <c r="I1" s="20" t="s">
        <v>23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75" t="s">
        <v>18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3" t="s">
        <v>19</v>
      </c>
      <c r="R2" s="22"/>
      <c r="S2" s="23" t="e">
        <f>پردازش!C8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74"/>
      <c r="R3" s="22" t="s">
        <v>31</v>
      </c>
      <c r="S3" s="27">
        <f>پردازش!C6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HRPaM/uQN2OQhl+Cme/fP73avs4Axb8d6OCtAonjqivY0Xtxji0FqHF57SUDbI70KNApOht8Nvt11BshnPBXmg==" saltValue="yyrD67mOmWleEOBADWHFa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AM42"/>
  <sheetViews>
    <sheetView rightToLeft="1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78" t="s">
        <v>14</v>
      </c>
      <c r="C1" s="78" t="s">
        <v>13</v>
      </c>
      <c r="D1" s="78" t="s">
        <v>12</v>
      </c>
      <c r="E1" s="78" t="s">
        <v>11</v>
      </c>
      <c r="F1" s="78" t="s">
        <v>10</v>
      </c>
      <c r="G1" s="78" t="s">
        <v>9</v>
      </c>
      <c r="H1" s="78" t="s">
        <v>15</v>
      </c>
      <c r="I1" s="78" t="s">
        <v>8</v>
      </c>
      <c r="J1" s="78" t="s">
        <v>6</v>
      </c>
      <c r="K1" s="78" t="s">
        <v>5</v>
      </c>
      <c r="L1" s="78" t="s">
        <v>4</v>
      </c>
      <c r="M1" s="78" t="s">
        <v>3</v>
      </c>
      <c r="N1" s="78" t="s">
        <v>2</v>
      </c>
      <c r="O1" s="78" t="s">
        <v>1</v>
      </c>
      <c r="P1" s="78" t="s">
        <v>0</v>
      </c>
    </row>
    <row r="2" spans="2:38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38" ht="15" customHeight="1" x14ac:dyDescent="0.25">
      <c r="B3" s="75" t="s">
        <v>21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9" t="s">
        <v>22</v>
      </c>
      <c r="R3" s="79"/>
    </row>
    <row r="4" spans="2:38" x14ac:dyDescent="0.25">
      <c r="B4" s="78">
        <v>67</v>
      </c>
      <c r="C4" s="78">
        <v>43</v>
      </c>
      <c r="D4" s="78">
        <v>30</v>
      </c>
      <c r="E4" s="78">
        <v>23</v>
      </c>
      <c r="F4" s="78">
        <v>18</v>
      </c>
      <c r="G4" s="78">
        <v>15</v>
      </c>
      <c r="H4" s="78">
        <v>12</v>
      </c>
      <c r="I4" s="78">
        <v>10</v>
      </c>
      <c r="J4" s="78">
        <v>9</v>
      </c>
      <c r="K4" s="78">
        <v>8</v>
      </c>
      <c r="L4" s="78">
        <v>7</v>
      </c>
      <c r="M4" s="78">
        <v>6</v>
      </c>
      <c r="N4" s="78">
        <v>5</v>
      </c>
      <c r="O4" s="78">
        <v>4</v>
      </c>
      <c r="P4" s="78">
        <v>3</v>
      </c>
      <c r="Q4" s="79" t="s">
        <v>20</v>
      </c>
      <c r="R4" s="79"/>
      <c r="S4" s="8">
        <v>-100</v>
      </c>
      <c r="U4" s="7" t="s">
        <v>32</v>
      </c>
      <c r="W4" s="7" t="e">
        <f>پردازش!C11</f>
        <v>#DIV/0!</v>
      </c>
      <c r="Y4" s="7" t="e">
        <f>IF(X5&gt;0,X5,"Reject")</f>
        <v>#DIV/0!</v>
      </c>
    </row>
    <row r="5" spans="2:38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9" t="s">
        <v>34</v>
      </c>
      <c r="R5" s="10" t="s">
        <v>33</v>
      </c>
      <c r="V5" s="11" t="s">
        <v>31</v>
      </c>
      <c r="W5" s="7">
        <f>IF(پردازش!C6=11,10,IF(AND(پردازش!C6&lt;=14,پردازش!C6&gt;=12),12,IF(AND(پردازش!C6&lt;=17,پردازش!C6&gt;=15),15,IF(AND(پردازش!C6&lt;=22,پردازش!C6&gt;=18),18,IF(AND(پردازش!C6&lt;=29,پردازش!C6&gt;=23),23,IF(AND(پردازش!C6&lt;=42,پردازش!C6&gt;=30),30,IF(AND(پردازش!C6&lt;=66,پردازش!C6&gt;=43),43,IF(پردازش!C6&gt;=67,67,پردازش!C6))))))))</f>
        <v>0</v>
      </c>
      <c r="X5" s="7" t="e">
        <f>SUM(X6:AL42)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1.05</v>
      </c>
      <c r="R6" s="12">
        <v>1.05</v>
      </c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1.05</v>
      </c>
      <c r="R7" s="13">
        <v>1.04</v>
      </c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1.05</v>
      </c>
      <c r="R8" s="13">
        <v>1.03</v>
      </c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1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1" si="1">IF(AND($W$5=$J$4,$W$4&gt;=J8,$W$4&lt;J7),Q8,0)</f>
        <v>#DIV/0!</v>
      </c>
      <c r="AG8" s="7" t="e">
        <f t="shared" ref="AG8:AG41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1.05</v>
      </c>
      <c r="R9" s="13">
        <v>1.02</v>
      </c>
      <c r="X9" s="7" t="e">
        <f t="shared" ref="X9:X41" si="3">IF(AND($W$5=$B$4,$W$4&gt;=B9,$W$4&lt;B8),Q9,0)</f>
        <v>#DIV/0!</v>
      </c>
      <c r="Y9" s="7" t="e">
        <f t="shared" ref="Y9:Y41" si="4">IF(AND($W$5=$C$4,$W$4&gt;=C9,$W$4&lt;C8),Q9,0)</f>
        <v>#DIV/0!</v>
      </c>
      <c r="Z9" s="7" t="e">
        <f t="shared" ref="Z9:Z41" si="5">IF(AND($W$5=$D$4,$W$4&gt;=D9,$W$4&lt;D8),Q9,0)</f>
        <v>#DIV/0!</v>
      </c>
      <c r="AA9" s="7" t="e">
        <f t="shared" ref="AA9:AA41" si="6">IF(AND($W$5=$E$4,$W$4&gt;=E9,$W$4&lt;E8),Q9,0)</f>
        <v>#DIV/0!</v>
      </c>
      <c r="AB9" s="7" t="e">
        <f t="shared" si="0"/>
        <v>#DIV/0!</v>
      </c>
      <c r="AC9" s="7" t="e">
        <f t="shared" ref="AC9:AC41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0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1.05</v>
      </c>
      <c r="R10" s="13">
        <v>1.01</v>
      </c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 t="shared" ref="AD10:AD41" si="9">IF(AND($W$5=$H$4,$W$4&gt;=H10,$W$4&lt;H9),Q10,0)</f>
        <v>#DIV/0!</v>
      </c>
      <c r="AE10" s="7" t="e">
        <f t="shared" ref="AE10:AE41" si="10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1" si="11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1.05</v>
      </c>
      <c r="R11" s="12">
        <v>1</v>
      </c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si="9"/>
        <v>#DIV/0!</v>
      </c>
      <c r="AE11" s="7" t="e">
        <f t="shared" si="10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1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1.04</v>
      </c>
      <c r="R12" s="13">
        <v>0.99</v>
      </c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9"/>
        <v>#DIV/0!</v>
      </c>
      <c r="AE12" s="7" t="e">
        <f t="shared" si="10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1"/>
        <v>#DIV/0!</v>
      </c>
      <c r="AJ12" s="7" t="e">
        <f t="shared" ref="AJ12:AJ41" si="12">IF(AND($W$5=$N$4,$W$4&gt;=N12,$W$4&lt;N11),Q12,0)</f>
        <v>#DIV/0!</v>
      </c>
      <c r="AK12" s="7" t="e">
        <f t="shared" ref="AK12:AK41" si="13">IF(AND($W$5=$O$4,$W$4&gt;=O12,$W$4&lt;O11),Q12,0)</f>
        <v>#DIV/0!</v>
      </c>
      <c r="AL12" s="7" t="e">
        <f t="shared" ref="AL12:AL41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1.03</v>
      </c>
      <c r="R13" s="13">
        <v>0.98</v>
      </c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9"/>
        <v>#DIV/0!</v>
      </c>
      <c r="AE13" s="7" t="e">
        <f t="shared" si="10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1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1.02</v>
      </c>
      <c r="R14" s="13">
        <v>0.97</v>
      </c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9"/>
        <v>#DIV/0!</v>
      </c>
      <c r="AE14" s="7" t="e">
        <f t="shared" si="10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1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43">
        <v>78</v>
      </c>
      <c r="J15" s="16">
        <v>76</v>
      </c>
      <c r="K15" s="43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1.01</v>
      </c>
      <c r="R15" s="16">
        <v>0.96</v>
      </c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9"/>
        <v>#DIV/0!</v>
      </c>
      <c r="AE15" s="7" t="e">
        <f t="shared" si="10"/>
        <v>#DIV/0!</v>
      </c>
      <c r="AF15" s="7" t="e">
        <f t="shared" si="1"/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1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>
        <v>0.95</v>
      </c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9"/>
        <v>#DIV/0!</v>
      </c>
      <c r="AE16" s="7" t="e">
        <f t="shared" si="10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1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0.99</v>
      </c>
      <c r="R17" s="13">
        <v>0.94</v>
      </c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9"/>
        <v>#DIV/0!</v>
      </c>
      <c r="AE17" s="7" t="e">
        <f t="shared" si="10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1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0.98</v>
      </c>
      <c r="R18" s="13">
        <v>0.93</v>
      </c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9"/>
        <v>#DIV/0!</v>
      </c>
      <c r="AE18" s="7" t="e">
        <f t="shared" si="10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1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0.97</v>
      </c>
      <c r="R19" s="13">
        <v>0.92</v>
      </c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9"/>
        <v>#DIV/0!</v>
      </c>
      <c r="AE19" s="7" t="e">
        <f t="shared" si="10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1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43">
        <v>70</v>
      </c>
      <c r="J20" s="16">
        <v>69</v>
      </c>
      <c r="K20" s="43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0.96</v>
      </c>
      <c r="R20" s="16">
        <v>0.91</v>
      </c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9"/>
        <v>#DIV/0!</v>
      </c>
      <c r="AE20" s="7" t="e">
        <f t="shared" si="10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1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0.95</v>
      </c>
      <c r="R21" s="12">
        <v>0.9</v>
      </c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9"/>
        <v>#DIV/0!</v>
      </c>
      <c r="AE21" s="7" t="e">
        <f t="shared" si="10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1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0.94</v>
      </c>
      <c r="R22" s="13">
        <v>0.89</v>
      </c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9"/>
        <v>#DIV/0!</v>
      </c>
      <c r="AE22" s="7" t="e">
        <f t="shared" si="10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1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0.93</v>
      </c>
      <c r="R23" s="13">
        <v>0.88</v>
      </c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9"/>
        <v>#DIV/0!</v>
      </c>
      <c r="AE23" s="7" t="e">
        <f t="shared" si="10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1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0.92</v>
      </c>
      <c r="R24" s="13">
        <v>0.87</v>
      </c>
      <c r="X24" s="7" t="e">
        <f t="shared" si="3"/>
        <v>#DIV/0!</v>
      </c>
      <c r="Y24" s="7" t="e">
        <f t="shared" si="4"/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9"/>
        <v>#DIV/0!</v>
      </c>
      <c r="AE24" s="7" t="e">
        <f t="shared" si="10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1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43">
        <v>64</v>
      </c>
      <c r="J25" s="16">
        <v>62</v>
      </c>
      <c r="K25" s="43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0.91</v>
      </c>
      <c r="R25" s="16">
        <v>0.86</v>
      </c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9"/>
        <v>#DIV/0!</v>
      </c>
      <c r="AE25" s="7" t="e">
        <f t="shared" si="10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1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</v>
      </c>
      <c r="R26" s="12">
        <v>0.85</v>
      </c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9"/>
        <v>#DIV/0!</v>
      </c>
      <c r="AE26" s="7" t="e">
        <f t="shared" si="10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1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0.89</v>
      </c>
      <c r="R27" s="13">
        <v>0.84</v>
      </c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9"/>
        <v>#DIV/0!</v>
      </c>
      <c r="AE27" s="7" t="e">
        <f t="shared" si="10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1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0.88</v>
      </c>
      <c r="R28" s="13">
        <v>0.83</v>
      </c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9"/>
        <v>#DIV/0!</v>
      </c>
      <c r="AE28" s="7" t="e">
        <f t="shared" si="10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1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0.87</v>
      </c>
      <c r="R29" s="13">
        <v>0.82</v>
      </c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9"/>
        <v>#DIV/0!</v>
      </c>
      <c r="AE29" s="7" t="e">
        <f t="shared" si="10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1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0.86</v>
      </c>
      <c r="R30" s="13">
        <v>0.81</v>
      </c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9"/>
        <v>#DIV/0!</v>
      </c>
      <c r="AE30" s="7" t="e">
        <f t="shared" si="10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1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0.85</v>
      </c>
      <c r="R31" s="12">
        <v>0.8</v>
      </c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9"/>
        <v>#DIV/0!</v>
      </c>
      <c r="AE31" s="7" t="e">
        <f t="shared" si="10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1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0.84</v>
      </c>
      <c r="R32" s="13">
        <v>0.79</v>
      </c>
      <c r="X32" s="7" t="e">
        <f t="shared" si="3"/>
        <v>#DIV/0!</v>
      </c>
      <c r="Y32" s="7" t="e">
        <f t="shared" si="4"/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9"/>
        <v>#DIV/0!</v>
      </c>
      <c r="AE32" s="7" t="e">
        <f t="shared" si="10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1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0.83</v>
      </c>
      <c r="R33" s="13">
        <v>0.78</v>
      </c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9"/>
        <v>#DIV/0!</v>
      </c>
      <c r="AE33" s="7" t="e">
        <f t="shared" si="10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1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0.82</v>
      </c>
      <c r="R34" s="13">
        <v>0.77</v>
      </c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9"/>
        <v>#DIV/0!</v>
      </c>
      <c r="AE34" s="7" t="e">
        <f t="shared" si="10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1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0.81</v>
      </c>
      <c r="R35" s="13">
        <v>0.76</v>
      </c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9"/>
        <v>#DIV/0!</v>
      </c>
      <c r="AE35" s="7" t="e">
        <f t="shared" si="10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1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43">
        <v>51</v>
      </c>
      <c r="J36" s="16">
        <v>49</v>
      </c>
      <c r="K36" s="43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</v>
      </c>
      <c r="R36" s="13">
        <v>0.75</v>
      </c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9"/>
        <v>#DIV/0!</v>
      </c>
      <c r="AE36" s="7" t="e">
        <f t="shared" si="10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1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0.79</v>
      </c>
      <c r="R37" s="83" t="s">
        <v>16</v>
      </c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9"/>
        <v>#DIV/0!</v>
      </c>
      <c r="AE37" s="7" t="e">
        <f t="shared" si="10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1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0.78</v>
      </c>
      <c r="R38" s="84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9"/>
        <v>#DIV/0!</v>
      </c>
      <c r="AE38" s="7" t="e">
        <f t="shared" si="10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1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0.77</v>
      </c>
      <c r="R39" s="84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9"/>
        <v>#DIV/0!</v>
      </c>
      <c r="AE39" s="7" t="e">
        <f t="shared" si="10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1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0.76</v>
      </c>
      <c r="R40" s="84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9"/>
        <v>#DIV/0!</v>
      </c>
      <c r="AE40" s="7" t="e">
        <f t="shared" si="10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1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43">
        <v>45</v>
      </c>
      <c r="J41" s="16">
        <v>43</v>
      </c>
      <c r="K41" s="43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0.75</v>
      </c>
      <c r="R41" s="84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9"/>
        <v>#DIV/0!</v>
      </c>
      <c r="AE41" s="7" t="e">
        <f t="shared" si="10"/>
        <v>#DIV/0!</v>
      </c>
      <c r="AF41" s="7" t="e">
        <f t="shared" si="1"/>
        <v>#DIV/0!</v>
      </c>
      <c r="AG41" s="7" t="e">
        <f t="shared" si="2"/>
        <v>#DIV/0!</v>
      </c>
      <c r="AH41" s="7" t="e">
        <f>IF(AND($W$5=$L$4,$W$4&gt;=L41,$W$4&lt;L40),Q41,0)</f>
        <v>#DIV/0!</v>
      </c>
      <c r="AI41" s="7" t="e">
        <f t="shared" si="11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80" t="s">
        <v>17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2"/>
      <c r="X42" s="7" t="e">
        <f>IF(AND($W$5=$B$4,$W$4&lt;B41),0,0)</f>
        <v>#DIV/0!</v>
      </c>
      <c r="Y42" s="7" t="e">
        <f>IF(AND($W$5=$C$4,$W$4&lt;C41),0,0)</f>
        <v>#DIV/0!</v>
      </c>
      <c r="Z42" s="7" t="e">
        <f>IF(AND($W$5=$D$4,$W$4&lt;D41),0,0)</f>
        <v>#DIV/0!</v>
      </c>
      <c r="AA42" s="7" t="e">
        <f>IF(AND($W$5=$E$4,$W$4&lt;E41),0,0)</f>
        <v>#DIV/0!</v>
      </c>
      <c r="AB42" s="7" t="e">
        <f>IF(AND($W$5=$F$4,$W$4&lt;F41),0,0)</f>
        <v>#DIV/0!</v>
      </c>
      <c r="AC42" s="7" t="e">
        <f>IF(AND($W$5=$G$4,$W$4&lt;G41),0,0)</f>
        <v>#DIV/0!</v>
      </c>
      <c r="AD42" s="7" t="e">
        <f>IF(AND($W$5=$H$4,$W$4&lt;H41),0,0)</f>
        <v>#DIV/0!</v>
      </c>
      <c r="AE42" s="7" t="e">
        <f>IF(AND($W$5=$I$4,$W$4&lt;I41),0,0)</f>
        <v>#DIV/0!</v>
      </c>
      <c r="AF42" s="7" t="e">
        <f>IF(AND($W$5=$J$4,$W$4&lt;J41),0,0)</f>
        <v>#DIV/0!</v>
      </c>
      <c r="AG42" s="7" t="e">
        <f>IF(AND($W$5=$K$4,$W$4&lt;K41),0,0)</f>
        <v>#DIV/0!</v>
      </c>
      <c r="AH42" s="7" t="e">
        <f>IF(AND($W$5=$L$4,$W$4&lt;L41),0,0)</f>
        <v>#DIV/0!</v>
      </c>
      <c r="AI42" s="7" t="e">
        <f>IF(AND($W$5=$M$4,$W$4&lt;M41),0,0)</f>
        <v>#DIV/0!</v>
      </c>
      <c r="AJ42" s="7" t="e">
        <f>IF(AND($W$5=$N$4,$W$4&lt;N41),0,0)</f>
        <v>#DIV/0!</v>
      </c>
      <c r="AK42" s="7" t="e">
        <f>IF(AND($W$5=$O$4,$W$4&lt;O41),0,0)</f>
        <v>#DIV/0!</v>
      </c>
      <c r="AL42" s="7" t="e">
        <f>IF(AND($W$5=$P$4,$W$4&lt;P41),0,0)</f>
        <v>#DIV/0!</v>
      </c>
    </row>
  </sheetData>
  <sheetProtection algorithmName="SHA-512" hashValue="483TgZUhCyYE4hYPqFW+73SqQf9MZjyNepiyrpaHcLaL9ga2vfghzM6T3mruB+ZC1Z8x+Eq5mKM8Bf7s/1eebA==" saltValue="GN8raWEatA4TebPCBg3VMA==" spinCount="100000" sheet="1" objects="1" scenarios="1"/>
  <mergeCells count="35">
    <mergeCell ref="B42:R42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N1:N2"/>
    <mergeCell ref="O1:O2"/>
    <mergeCell ref="P1:P2"/>
    <mergeCell ref="B3:P3"/>
    <mergeCell ref="Q3:R3"/>
    <mergeCell ref="K1:K2"/>
    <mergeCell ref="L1:L2"/>
    <mergeCell ref="M1:M2"/>
    <mergeCell ref="B1:B2"/>
    <mergeCell ref="C1:C2"/>
    <mergeCell ref="D1:D2"/>
    <mergeCell ref="E4:E5"/>
    <mergeCell ref="F4:F5"/>
    <mergeCell ref="H1:H2"/>
    <mergeCell ref="I1:I2"/>
    <mergeCell ref="J1:J2"/>
    <mergeCell ref="E1:E2"/>
    <mergeCell ref="F1:F2"/>
    <mergeCell ref="G1:G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پردازش</vt:lpstr>
      <vt:lpstr>ضریب پرداخت عملیات خاکی </vt:lpstr>
      <vt:lpstr>ورودی عملیات خاکی </vt:lpstr>
      <vt:lpstr>Pu-ضخامت</vt:lpstr>
      <vt:lpstr>Pl-ضخامت</vt:lpstr>
      <vt:lpstr>Category II- ضخامت</vt:lpstr>
      <vt:lpstr>'ضریب پرداخت عملیات خاکی '!Print_Area</vt:lpstr>
      <vt:lpstr>'ورودی عملیات خاکی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2020-06-20T09:46:12Z</dcterms:modified>
</cp:coreProperties>
</file>